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19440" windowHeight="15000"/>
  </bookViews>
  <sheets>
    <sheet name="Доходы" sheetId="5" r:id="rId1"/>
    <sheet name="Расходы" sheetId="2" r:id="rId2"/>
    <sheet name="Источники" sheetId="3" r:id="rId3"/>
    <sheet name="_params" sheetId="4" state="hidden" r:id="rId4"/>
  </sheets>
  <definedNames>
    <definedName name="APPT" localSheetId="2">Источники!$A$25</definedName>
    <definedName name="APPT" localSheetId="1">Расходы!$A$21</definedName>
    <definedName name="FIO" localSheetId="0">Доходы!$D$24</definedName>
    <definedName name="FIO" localSheetId="1">Расходы!$D$21</definedName>
    <definedName name="LAST_CELL" localSheetId="2">Источники!$F$30</definedName>
    <definedName name="LAST_CELL" localSheetId="1">Расходы!$F$354</definedName>
    <definedName name="RBEGIN_1" localSheetId="2">Источники!$A$12</definedName>
    <definedName name="RBEGIN_1" localSheetId="1">Расходы!$A$13</definedName>
    <definedName name="REND_1" localSheetId="2">Источники!$A$18</definedName>
    <definedName name="REND_1" localSheetId="1">Расходы!$A$355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IGN" localSheetId="2">Источники!$A$25:$D$26</definedName>
    <definedName name="SIGN" localSheetId="1">Расходы!$A$20:$D$22</definedName>
  </definedNames>
  <calcPr calcId="145621"/>
</workbook>
</file>

<file path=xl/calcChain.xml><?xml version="1.0" encoding="utf-8"?>
<calcChain xmlns="http://schemas.openxmlformats.org/spreadsheetml/2006/main">
  <c r="E221" i="5" l="1"/>
  <c r="D221" i="5"/>
  <c r="E220" i="5"/>
  <c r="D220" i="5"/>
  <c r="F219" i="5"/>
  <c r="E218" i="5"/>
  <c r="E217" i="5" s="1"/>
  <c r="D218" i="5"/>
  <c r="F218" i="5" s="1"/>
  <c r="D217" i="5"/>
  <c r="F217" i="5" s="1"/>
  <c r="F216" i="5"/>
  <c r="E215" i="5"/>
  <c r="D215" i="5"/>
  <c r="F215" i="5" s="1"/>
  <c r="F214" i="5"/>
  <c r="F213" i="5"/>
  <c r="E213" i="5"/>
  <c r="D213" i="5"/>
  <c r="D212" i="5" s="1"/>
  <c r="F212" i="5" s="1"/>
  <c r="E212" i="5"/>
  <c r="F211" i="5"/>
  <c r="E210" i="5"/>
  <c r="E209" i="5" s="1"/>
  <c r="D210" i="5"/>
  <c r="F210" i="5" s="1"/>
  <c r="D209" i="5"/>
  <c r="F209" i="5" s="1"/>
  <c r="F208" i="5"/>
  <c r="E207" i="5"/>
  <c r="D207" i="5"/>
  <c r="F207" i="5" s="1"/>
  <c r="E206" i="5"/>
  <c r="F205" i="5"/>
  <c r="E204" i="5"/>
  <c r="D204" i="5"/>
  <c r="F204" i="5" s="1"/>
  <c r="F203" i="5"/>
  <c r="E202" i="5"/>
  <c r="E201" i="5" s="1"/>
  <c r="E200" i="5" s="1"/>
  <c r="E199" i="5" s="1"/>
  <c r="D202" i="5"/>
  <c r="F202" i="5" s="1"/>
  <c r="D201" i="5"/>
  <c r="F201" i="5" s="1"/>
  <c r="F198" i="5"/>
  <c r="F197" i="5"/>
  <c r="F196" i="5"/>
  <c r="F195" i="5"/>
  <c r="F194" i="5"/>
  <c r="F193" i="5"/>
  <c r="F192" i="5"/>
  <c r="E191" i="5"/>
  <c r="D191" i="5"/>
  <c r="F191" i="5" s="1"/>
  <c r="E190" i="5"/>
  <c r="F189" i="5"/>
  <c r="E188" i="5"/>
  <c r="D188" i="5"/>
  <c r="F188" i="5" s="1"/>
  <c r="F187" i="5"/>
  <c r="E186" i="5"/>
  <c r="F186" i="5" s="1"/>
  <c r="E185" i="5"/>
  <c r="F184" i="5"/>
  <c r="E183" i="5"/>
  <c r="E182" i="5" s="1"/>
  <c r="E179" i="5" s="1"/>
  <c r="F179" i="5" s="1"/>
  <c r="D183" i="5"/>
  <c r="F183" i="5" s="1"/>
  <c r="D182" i="5"/>
  <c r="F182" i="5" s="1"/>
  <c r="F181" i="5"/>
  <c r="F180" i="5"/>
  <c r="E180" i="5"/>
  <c r="F178" i="5"/>
  <c r="E177" i="5"/>
  <c r="F177" i="5" s="1"/>
  <c r="E176" i="5"/>
  <c r="F176" i="5" s="1"/>
  <c r="E175" i="5"/>
  <c r="F175" i="5" s="1"/>
  <c r="E174" i="5"/>
  <c r="F174" i="5" s="1"/>
  <c r="E173" i="5"/>
  <c r="F173" i="5" s="1"/>
  <c r="E172" i="5"/>
  <c r="D172" i="5"/>
  <c r="F172" i="5" s="1"/>
  <c r="F171" i="5"/>
  <c r="E170" i="5"/>
  <c r="D170" i="5"/>
  <c r="F170" i="5" s="1"/>
  <c r="E168" i="5"/>
  <c r="E167" i="5" s="1"/>
  <c r="E161" i="5" s="1"/>
  <c r="D168" i="5"/>
  <c r="D167" i="5"/>
  <c r="F167" i="5" s="1"/>
  <c r="F166" i="5"/>
  <c r="E165" i="5"/>
  <c r="D165" i="5"/>
  <c r="F165" i="5" s="1"/>
  <c r="F164" i="5"/>
  <c r="F163" i="5"/>
  <c r="F162" i="5"/>
  <c r="D161" i="5"/>
  <c r="F161" i="5" s="1"/>
  <c r="E159" i="5"/>
  <c r="D159" i="5"/>
  <c r="F158" i="5"/>
  <c r="E157" i="5"/>
  <c r="D157" i="5"/>
  <c r="F157" i="5" s="1"/>
  <c r="E156" i="5"/>
  <c r="E154" i="5"/>
  <c r="E152" i="5"/>
  <c r="D152" i="5"/>
  <c r="F151" i="5"/>
  <c r="E150" i="5"/>
  <c r="D150" i="5"/>
  <c r="F150" i="5" s="1"/>
  <c r="E149" i="5"/>
  <c r="F148" i="5"/>
  <c r="F147" i="5"/>
  <c r="E146" i="5"/>
  <c r="D146" i="5"/>
  <c r="F146" i="5" s="1"/>
  <c r="E145" i="5"/>
  <c r="F144" i="5"/>
  <c r="E143" i="5"/>
  <c r="E142" i="5" s="1"/>
  <c r="E141" i="5" s="1"/>
  <c r="D143" i="5"/>
  <c r="F143" i="5" s="1"/>
  <c r="D142" i="5"/>
  <c r="F142" i="5" s="1"/>
  <c r="F140" i="5"/>
  <c r="E139" i="5"/>
  <c r="E138" i="5" s="1"/>
  <c r="E137" i="5" s="1"/>
  <c r="D139" i="5"/>
  <c r="F139" i="5" s="1"/>
  <c r="D138" i="5"/>
  <c r="F138" i="5" s="1"/>
  <c r="F136" i="5"/>
  <c r="E135" i="5"/>
  <c r="D135" i="5"/>
  <c r="F135" i="5" s="1"/>
  <c r="F134" i="5"/>
  <c r="E133" i="5"/>
  <c r="E132" i="5" s="1"/>
  <c r="D133" i="5"/>
  <c r="F133" i="5" s="1"/>
  <c r="D132" i="5"/>
  <c r="F132" i="5" s="1"/>
  <c r="F131" i="5"/>
  <c r="E130" i="5"/>
  <c r="D130" i="5"/>
  <c r="F130" i="5" s="1"/>
  <c r="E129" i="5"/>
  <c r="F128" i="5"/>
  <c r="E127" i="5"/>
  <c r="D127" i="5"/>
  <c r="F127" i="5" s="1"/>
  <c r="F126" i="5"/>
  <c r="E125" i="5"/>
  <c r="D125" i="5"/>
  <c r="F125" i="5" s="1"/>
  <c r="F124" i="5"/>
  <c r="E123" i="5"/>
  <c r="E122" i="5" s="1"/>
  <c r="E121" i="5" s="1"/>
  <c r="D123" i="5"/>
  <c r="F123" i="5" s="1"/>
  <c r="D122" i="5"/>
  <c r="F122" i="5" s="1"/>
  <c r="E119" i="5"/>
  <c r="E118" i="5" s="1"/>
  <c r="E117" i="5" s="1"/>
  <c r="E112" i="5"/>
  <c r="F112" i="5" s="1"/>
  <c r="E111" i="5"/>
  <c r="D111" i="5"/>
  <c r="F111" i="5" s="1"/>
  <c r="F102" i="5"/>
  <c r="E102" i="5"/>
  <c r="E101" i="5"/>
  <c r="D101" i="5"/>
  <c r="F101" i="5" s="1"/>
  <c r="E100" i="5"/>
  <c r="F98" i="5"/>
  <c r="F97" i="5"/>
  <c r="F96" i="5"/>
  <c r="E96" i="5"/>
  <c r="F94" i="5"/>
  <c r="F93" i="5"/>
  <c r="F92" i="5"/>
  <c r="E91" i="5"/>
  <c r="F91" i="5" s="1"/>
  <c r="E90" i="5"/>
  <c r="D90" i="5"/>
  <c r="F90" i="5" s="1"/>
  <c r="F89" i="5"/>
  <c r="F88" i="5"/>
  <c r="F87" i="5"/>
  <c r="F86" i="5"/>
  <c r="F85" i="5"/>
  <c r="E85" i="5"/>
  <c r="E84" i="5"/>
  <c r="D84" i="5"/>
  <c r="F84" i="5" s="1"/>
  <c r="E83" i="5"/>
  <c r="F82" i="5"/>
  <c r="F81" i="5"/>
  <c r="F80" i="5"/>
  <c r="F79" i="5"/>
  <c r="F78" i="5"/>
  <c r="F77" i="5"/>
  <c r="F76" i="5"/>
  <c r="E76" i="5"/>
  <c r="F75" i="5"/>
  <c r="F73" i="5"/>
  <c r="F72" i="5"/>
  <c r="E71" i="5"/>
  <c r="F71" i="5" s="1"/>
  <c r="E70" i="5"/>
  <c r="E69" i="5" s="1"/>
  <c r="D70" i="5"/>
  <c r="F70" i="5" s="1"/>
  <c r="D69" i="5"/>
  <c r="F69" i="5" s="1"/>
  <c r="F68" i="5"/>
  <c r="E67" i="5"/>
  <c r="D67" i="5"/>
  <c r="F67" i="5" s="1"/>
  <c r="F66" i="5"/>
  <c r="E65" i="5"/>
  <c r="D65" i="5"/>
  <c r="F65" i="5" s="1"/>
  <c r="F64" i="5"/>
  <c r="E63" i="5"/>
  <c r="D63" i="5"/>
  <c r="F63" i="5" s="1"/>
  <c r="F62" i="5"/>
  <c r="E61" i="5"/>
  <c r="D61" i="5"/>
  <c r="F61" i="5" s="1"/>
  <c r="E60" i="5"/>
  <c r="E59" i="5" s="1"/>
  <c r="E57" i="5"/>
  <c r="E55" i="5"/>
  <c r="F54" i="5"/>
  <c r="F53" i="5"/>
  <c r="E53" i="5"/>
  <c r="F52" i="5"/>
  <c r="F51" i="5"/>
  <c r="F50" i="5"/>
  <c r="E50" i="5"/>
  <c r="F49" i="5"/>
  <c r="F48" i="5"/>
  <c r="F47" i="5"/>
  <c r="E47" i="5"/>
  <c r="F46" i="5"/>
  <c r="E45" i="5"/>
  <c r="F44" i="5"/>
  <c r="F43" i="5"/>
  <c r="F42" i="5"/>
  <c r="F41" i="5"/>
  <c r="F40" i="5"/>
  <c r="E40" i="5"/>
  <c r="F35" i="5"/>
  <c r="F34" i="5"/>
  <c r="F33" i="5"/>
  <c r="E32" i="5"/>
  <c r="F32" i="5" s="1"/>
  <c r="F31" i="5"/>
  <c r="F30" i="5"/>
  <c r="F29" i="5"/>
  <c r="F28" i="5"/>
  <c r="F27" i="5"/>
  <c r="F26" i="5"/>
  <c r="F25" i="5"/>
  <c r="F24" i="5"/>
  <c r="E24" i="5"/>
  <c r="D23" i="5"/>
  <c r="D22" i="5" l="1"/>
  <c r="E23" i="5"/>
  <c r="E22" i="5" s="1"/>
  <c r="E21" i="5" s="1"/>
  <c r="E19" i="5" s="1"/>
  <c r="D60" i="5"/>
  <c r="D83" i="5"/>
  <c r="F83" i="5" s="1"/>
  <c r="D100" i="5"/>
  <c r="F100" i="5" s="1"/>
  <c r="D121" i="5"/>
  <c r="F121" i="5" s="1"/>
  <c r="D129" i="5"/>
  <c r="F129" i="5" s="1"/>
  <c r="D137" i="5"/>
  <c r="F137" i="5" s="1"/>
  <c r="D145" i="5"/>
  <c r="F145" i="5" s="1"/>
  <c r="D149" i="5"/>
  <c r="D156" i="5"/>
  <c r="F156" i="5" s="1"/>
  <c r="D190" i="5"/>
  <c r="D206" i="5"/>
  <c r="F206" i="5" s="1"/>
  <c r="D200" i="5" l="1"/>
  <c r="D59" i="5"/>
  <c r="F59" i="5" s="1"/>
  <c r="F60" i="5"/>
  <c r="F22" i="5"/>
  <c r="F190" i="5"/>
  <c r="D185" i="5"/>
  <c r="F185" i="5" s="1"/>
  <c r="F149" i="5"/>
  <c r="D141" i="5"/>
  <c r="F141" i="5" s="1"/>
  <c r="F23" i="5"/>
  <c r="D21" i="5" l="1"/>
  <c r="D199" i="5"/>
  <c r="F199" i="5" s="1"/>
  <c r="F200" i="5"/>
  <c r="D19" i="5" l="1"/>
  <c r="F19" i="5" s="1"/>
  <c r="F21" i="5"/>
  <c r="AZ25" i="3" l="1"/>
  <c r="BW24" i="3"/>
  <c r="CO24" i="3" s="1"/>
  <c r="AZ24" i="3"/>
  <c r="CO17" i="3"/>
  <c r="CO16" i="3" s="1"/>
  <c r="CO15" i="3"/>
  <c r="CO14" i="3"/>
  <c r="CO13" i="3"/>
  <c r="CO12" i="3"/>
  <c r="CO11" i="3"/>
  <c r="BW5" i="3"/>
  <c r="AZ5" i="3"/>
  <c r="CO5" i="3" s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</calcChain>
</file>

<file path=xl/sharedStrings.xml><?xml version="1.0" encoding="utf-8"?>
<sst xmlns="http://schemas.openxmlformats.org/spreadsheetml/2006/main" count="1952" uniqueCount="1001">
  <si>
    <t>01.12.2023</t>
  </si>
  <si>
    <t>951</t>
  </si>
  <si>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</si>
  <si>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</si>
  <si>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</si>
  <si>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</si>
  <si>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</si>
  <si>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</si>
  <si>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</si>
  <si>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</si>
  <si>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в том числе:</t>
  </si>
  <si>
    <t>-</t>
  </si>
  <si>
    <t>Иные межбюджетные трансферты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</si>
  <si>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</si>
  <si>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</si>
  <si>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</si>
  <si>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</si>
  <si>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</si>
  <si>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</si>
  <si>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Белокалитвинского городского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</si>
  <si>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</si>
  <si>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</si>
  <si>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</si>
  <si>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</si>
  <si>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</si>
  <si>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Белокалитвинского городского поселения "Энергоэффективность и развитие энергетики"</t>
  </si>
  <si>
    <t xml:space="preserve">951 0104 0700000000 000 </t>
  </si>
  <si>
    <t>Подпрограмма "Энергосбережение и повышение энергетической эффективности муниципальных учреждений"</t>
  </si>
  <si>
    <t xml:space="preserve">951 0104 0720000000 000 </t>
  </si>
  <si>
    <t>Расходы на мероприятия по обслуживанию приборов учета коммунальных ресурсов в рамках подпрограммы "Энергосбережение и повышение энергетической эффективности муниципальных учреждений" муниципальной программы Белокалитвинского городского поселения "Энергоэффективность и развитие энергетики"</t>
  </si>
  <si>
    <t xml:space="preserve">951 0104 0720028480 000 </t>
  </si>
  <si>
    <t>Прочая закупка товаров, работ и услуг</t>
  </si>
  <si>
    <t xml:space="preserve">951 0104 0720028480 244 </t>
  </si>
  <si>
    <t>Муниципальная программа Белокалитвинского городского поселения "Муниципальная политика"</t>
  </si>
  <si>
    <t xml:space="preserve">951 0104 0800000000 000 </t>
  </si>
  <si>
    <t>Подпрограмма "Развитие муниципального управления и муниципальной службы в Белокалитвинском городском поселении"</t>
  </si>
  <si>
    <t xml:space="preserve">951 0104 0810000000 000 </t>
  </si>
  <si>
    <t>Расходы по формированию единой системы непрерывного обучения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</si>
  <si>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951 0104 0810028220 000 </t>
  </si>
  <si>
    <t xml:space="preserve">951 0104 0810028220 244 </t>
  </si>
  <si>
    <t>Расходы на диспансеризацию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</si>
  <si>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951 0104 0810028230 000 </t>
  </si>
  <si>
    <t xml:space="preserve">951 0104 0810028230 244 </t>
  </si>
  <si>
    <t>Подпрограмма "Противодействие коррупции"</t>
  </si>
  <si>
    <t xml:space="preserve">951 0104 0830000000 000 </t>
  </si>
  <si>
    <t>Расходы на подготовку и распространение печатных материалов антикоррупционной направленности в виде листовок, брошюр в рамках подпрограммы "Противодействие коррупции" муниципальной программы Белокалитвинского городского поселения "Муниципальная политика"</t>
  </si>
  <si>
    <t xml:space="preserve">951 0104 0830028260 000 </t>
  </si>
  <si>
    <t xml:space="preserve">951 0104 0830028260 244 </t>
  </si>
  <si>
    <t>Муниципальная программа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</si>
  <si>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951 0104 0900000000 000 </t>
  </si>
  <si>
    <t>Подпрограмма "Нормативно-методическое обеспечение и организация бюджетного процесса"</t>
  </si>
  <si>
    <t xml:space="preserve">951 0104 0920000000 000 </t>
  </si>
  <si>
    <t>Расходы на выплаты по оплате труда работников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</si>
  <si>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</si>
  <si>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</si>
  <si>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</si>
  <si>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</si>
  <si>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</si>
  <si>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</si>
  <si>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</si>
  <si>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</si>
  <si>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</si>
  <si>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951 0104 0920000190 244 </t>
  </si>
  <si>
    <t>Закупка энергетических ресурсов</t>
  </si>
  <si>
    <t xml:space="preserve">951 0104 0920000190 247 </t>
  </si>
  <si>
    <t>Уплата налога на имущество организаций и земельного налога</t>
  </si>
  <si>
    <t xml:space="preserve">951 0104 0920000190 851 </t>
  </si>
  <si>
    <t>Уплата прочих налогов, сборов</t>
  </si>
  <si>
    <t xml:space="preserve">951 0104 0920000190 852 </t>
  </si>
  <si>
    <t>Расходы на приобретение основных средств для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</si>
  <si>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951 0104 0920028470 000 </t>
  </si>
  <si>
    <t xml:space="preserve">951 0104 0920028470 244 </t>
  </si>
  <si>
    <t>Расходы на проведение текущего ремонта и содержания зданий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</si>
  <si>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951 0104 0920028510 000 </t>
  </si>
  <si>
    <t xml:space="preserve">951 0104 0920028510 244 </t>
  </si>
  <si>
    <t>Расходы на развитие и обновление информационной и телекоммуникационной 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</si>
  <si>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951 0104 0920028770 000 </t>
  </si>
  <si>
    <t xml:space="preserve">951 0104 0920028770 244 </t>
  </si>
  <si>
    <t>Расходы на содержание и обслуживание информационной и телекоммуникационной инфраструктуры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</si>
  <si>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951 0104 0920028998 000 </t>
  </si>
  <si>
    <t xml:space="preserve">951 0104 0920028998 244 </t>
  </si>
  <si>
    <t>Подпрограмма "Совершенствование системы предоставления межбюджетных трансфертов из местного бюджета"</t>
  </si>
  <si>
    <t xml:space="preserve">951 0104 0940000000 000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</si>
  <si>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архитектуры и градостроительства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</si>
  <si>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951 0104 0940087040 000 </t>
  </si>
  <si>
    <t xml:space="preserve">951 0104 0940087040 540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</si>
  <si>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обеспечения малоимущих граждан, проживающих в поселении и нуждающихся в улучшении жилищных условий, жилыми помещениями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</si>
  <si>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951 0104 0940087050 000 </t>
  </si>
  <si>
    <t xml:space="preserve">951 0104 0940087050 540 </t>
  </si>
  <si>
    <t>Иные межбюджетные трансферты из бюджета Белокалитвинского городского поселения Белокалитвинского района на финансирования расходов, связанных с передачей полномочий по осуществлению муниципального жилищного контроля в соответствии с жилищным законодательством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</si>
  <si>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951 0104 0940087060 000 </t>
  </si>
  <si>
    <t xml:space="preserve">951 0104 0940087060 540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</si>
  <si>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осуществлению внутреннего муниципального финансового контроля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</si>
  <si>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951 0104 0940087080 000 </t>
  </si>
  <si>
    <t xml:space="preserve">951 0104 0940087080 540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</si>
  <si>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</si>
  <si>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</si>
  <si>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Финансовое обеспечение непредвиденных расходов</t>
  </si>
  <si>
    <t xml:space="preserve">951 0104 9910000000 000 </t>
  </si>
  <si>
    <t>Резервный фонд Администрации Белокалитвинского района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</si>
  <si>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951 0104 9910097010 000 </t>
  </si>
  <si>
    <t xml:space="preserve">951 0104 9910097010 121 </t>
  </si>
  <si>
    <t xml:space="preserve">951 0104 9910097010 129 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</si>
  <si>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</si>
  <si>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951 0104 9910097710 000 </t>
  </si>
  <si>
    <t xml:space="preserve">951 0104 9910097710 121 </t>
  </si>
  <si>
    <t xml:space="preserve">951 0104 9910097710 129 </t>
  </si>
  <si>
    <t xml:space="preserve">951 0104 9910097710 244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</si>
  <si>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</si>
  <si>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</si>
  <si>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Белокалитвинского городского поселения</t>
  </si>
  <si>
    <t xml:space="preserve">951 0104 9990072390 000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</si>
  <si>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</si>
  <si>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</si>
  <si>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</si>
  <si>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</si>
  <si>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</si>
  <si>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на осуществление внешнего муниципального финансового контроля в рамках непрограммных расходов органов местного самоуправления Белокалитвинского городского поселения</t>
  </si>
  <si>
    <t xml:space="preserve">951 0106 9990087070 000 </t>
  </si>
  <si>
    <t xml:space="preserve">951 0106 9990087070 540 </t>
  </si>
  <si>
    <t>Резервные фонды</t>
  </si>
  <si>
    <t xml:space="preserve">951 0111 0000000000 000 </t>
  </si>
  <si>
    <t xml:space="preserve">951 0111 9900000000 000 </t>
  </si>
  <si>
    <t xml:space="preserve">951 0111 9910000000 000 </t>
  </si>
  <si>
    <t xml:space="preserve">951 0111 9910097710 000 </t>
  </si>
  <si>
    <t>Резервные средства</t>
  </si>
  <si>
    <t xml:space="preserve">951 0111 9910097710 870 </t>
  </si>
  <si>
    <t>Другие общегосударственные вопросы</t>
  </si>
  <si>
    <t xml:space="preserve">951 0113 0000000000 000 </t>
  </si>
  <si>
    <t xml:space="preserve">951 0113 0800000000 000 </t>
  </si>
  <si>
    <t xml:space="preserve">951 0113 0810000000 000 </t>
  </si>
  <si>
    <t>Расходы на проведение торжественных и праздничных мероприятий местного значения в Белокалитвинском городском поселении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</si>
  <si>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951 0113 0810028990 000 </t>
  </si>
  <si>
    <t xml:space="preserve">951 0113 0810028990 244 </t>
  </si>
  <si>
    <t>Гранты в форме субсидии бюджетным учреждениям</t>
  </si>
  <si>
    <t xml:space="preserve">951 0113 0810028990 613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</si>
  <si>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</si>
  <si>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 xml:space="preserve">951 0113 0810028990 633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</si>
  <si>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</si>
  <si>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951 0113 0810028991 000 </t>
  </si>
  <si>
    <t>Иные выплаты населению</t>
  </si>
  <si>
    <t xml:space="preserve">951 0113 0810028991 360 </t>
  </si>
  <si>
    <t>Расходы на реализацию направления расходов в рамках подпрограммы "Развитие муниципального управления и муниципальной службы в Белокалитвинском городском поселении" муниципальной программы Белокалитвинского городского поселения "Муниципальная политика"</t>
  </si>
  <si>
    <t xml:space="preserve">951 0113 0810085999 000 </t>
  </si>
  <si>
    <t xml:space="preserve">951 0113 0810085999 360 </t>
  </si>
  <si>
    <t>Подпрограмма "Противодействие терроризму и экстремизму, злоупотреблению наркотиками и их незаконному обороту"</t>
  </si>
  <si>
    <t xml:space="preserve">951 0113 0820000000 000 </t>
  </si>
  <si>
    <t>Расходы на мероприятия по профилактике экстремизма и терроризма в рамках подпрограммы "Профилактика экстремизма и терроризма, злоупотреблению наркотиками и их незаконному обороту" муниципальной программы Белокалитвинского городского поселения "Муниципальная политика"</t>
  </si>
  <si>
    <t xml:space="preserve">951 0113 0820028250 000 </t>
  </si>
  <si>
    <t xml:space="preserve">951 0113 0820028250 244 </t>
  </si>
  <si>
    <t xml:space="preserve">951 0113 0900000000 000 </t>
  </si>
  <si>
    <t xml:space="preserve">951 0113 0920000000 000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</si>
  <si>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</si>
  <si>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951 0113 0920028270 000 </t>
  </si>
  <si>
    <t xml:space="preserve">951 0113 0920028270 244 </t>
  </si>
  <si>
    <t>Расходы по освещению деятельности ассоциации "Совет муниципальных образований Ростовской области"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</si>
  <si>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951 0113 0920028280 000 </t>
  </si>
  <si>
    <t>Уплата иных платежей</t>
  </si>
  <si>
    <t xml:space="preserve">951 0113 0920028280 853 </t>
  </si>
  <si>
    <t>Расходы на информационное освещение деятельности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</si>
  <si>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951 0113 0920028360 000 </t>
  </si>
  <si>
    <t xml:space="preserve">951 0113 0920028360 244 </t>
  </si>
  <si>
    <t>Расходы на размещение информационных сообщений в официальных печатных изданиях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</si>
  <si>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951 0113 0920028370 000 </t>
  </si>
  <si>
    <t xml:space="preserve">951 0113 0920028370 244 </t>
  </si>
  <si>
    <t xml:space="preserve">951 0113 0920028770 000 </t>
  </si>
  <si>
    <t xml:space="preserve">951 0113 0920028770 244 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</si>
  <si>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</si>
  <si>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951 0113 0920099990 000 </t>
  </si>
  <si>
    <t xml:space="preserve">951 0113 0920099990 851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</si>
  <si>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</si>
  <si>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</si>
  <si>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>Подпрограмма "Повышение эффективности управления муниципальным имуществом и приватизации"</t>
  </si>
  <si>
    <t xml:space="preserve">951 0113 1110000000 000 </t>
  </si>
  <si>
    <t>Расходы на выявление правообладателей ранее учтенных объектов недвижимости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</si>
  <si>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951 0113 1110028500 000 </t>
  </si>
  <si>
    <t xml:space="preserve">951 0113 1110028500 244 </t>
  </si>
  <si>
    <t>Расходы на изготовление технической документации и межевание земельных участков под объектами муниципальной собственности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</si>
  <si>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951 0113 1110028600 000 </t>
  </si>
  <si>
    <t xml:space="preserve">951 0113 1110028600 244 </t>
  </si>
  <si>
    <t>Расходы по оценке имущества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</si>
  <si>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951 0113 1110028610 000 </t>
  </si>
  <si>
    <t xml:space="preserve">951 0113 1110028610 244 </t>
  </si>
  <si>
    <t>Уплата прочих налогов, сборов и иных платежей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</si>
  <si>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951 0113 1110028840 000 </t>
  </si>
  <si>
    <t xml:space="preserve">951 0113 1110028840 852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</si>
  <si>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по осуществлению муниципального земельного контроля на территории городских поселений муниципального района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</si>
  <si>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951 0113 1110087090 000 </t>
  </si>
  <si>
    <t xml:space="preserve">951 0113 1110087090 540 </t>
  </si>
  <si>
    <t xml:space="preserve">951 0113 9900000000 000 </t>
  </si>
  <si>
    <t xml:space="preserve">951 0113 9910000000 000 </t>
  </si>
  <si>
    <t xml:space="preserve">951 0113 9910097710 000 </t>
  </si>
  <si>
    <t xml:space="preserve">951 0113 9910097710 244 </t>
  </si>
  <si>
    <t xml:space="preserve">951 0113 9910097710 360 </t>
  </si>
  <si>
    <t xml:space="preserve">951 0113 9910097710 853 </t>
  </si>
  <si>
    <t xml:space="preserve">951 0113 9990000000 000 </t>
  </si>
  <si>
    <t>Исполнение судебных актов по искам к Белокалитвинскому городскому поселению Белокалитвинского района о возмещении вреда, причиненного незаконными действиями (бездействием) органов местного самоуправления Белокалитвинского городского поселения Белокалитвинского района либо их должностных лиц в рамках непрограммных расходов органов местного самоуправления Белокалитвинского городского поселения</t>
  </si>
  <si>
    <t xml:space="preserve">951 0113 9990097740 000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</si>
  <si>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</si>
  <si>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951 0113 9990097740 831 </t>
  </si>
  <si>
    <t>Реализация направления расходов в рамках непрограммных расходов органов местного самоуправления Белокалитвинского городского поселения</t>
  </si>
  <si>
    <t xml:space="preserve">951 0113 9990099990 000 </t>
  </si>
  <si>
    <t xml:space="preserve">951 0113 9990099990 853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</si>
  <si>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</si>
  <si>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</si>
  <si>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</si>
  <si>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951 0309 0000000000 000 </t>
  </si>
  <si>
    <t>Муниципальная программ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</si>
  <si>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951 0309 0400000000 000 </t>
  </si>
  <si>
    <t>Подпрограмма "Защита населения от чрезвычайных ситуаций"</t>
  </si>
  <si>
    <t xml:space="preserve">951 0309 0420000000 000 </t>
  </si>
  <si>
    <t>Расходы на создание и содержание в целях гражданской обороны запасов материально-технических, продовольственных, медицинских и иных средств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</si>
  <si>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951 0309 0420028400 000 </t>
  </si>
  <si>
    <t xml:space="preserve">951 0309 0420028400 244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</si>
  <si>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</si>
  <si>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</si>
  <si>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951 0310 0400000000 000 </t>
  </si>
  <si>
    <t xml:space="preserve">951 0310 0420000000 000 </t>
  </si>
  <si>
    <t>Расходы на подготовку должностных лиц действиям при возникновении чрезвычайных ситуаций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</si>
  <si>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951 0310 0420028100 000 </t>
  </si>
  <si>
    <t xml:space="preserve">951 0310 0420028100 244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</si>
  <si>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 - спасательных формирований на территории Белокалитвинского городского поселения в рамках подпрограммы "Защита населения от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</si>
  <si>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951 0310 0420087010 000 </t>
  </si>
  <si>
    <t xml:space="preserve">951 0310 0420087010 540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</si>
  <si>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</si>
  <si>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</si>
  <si>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951 0314 0400000000 000 </t>
  </si>
  <si>
    <t xml:space="preserve">951 0314 0420000000 000 </t>
  </si>
  <si>
    <t>Расходы на противоклещевую обработку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</si>
  <si>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951 0314 0420028720 000 </t>
  </si>
  <si>
    <t xml:space="preserve">951 0314 0420028720 244 </t>
  </si>
  <si>
    <t>Муниципальная программ Белокалитвинского городского поселения "Благоустройство территории Белокалитвинского городского поселения"</t>
  </si>
  <si>
    <t xml:space="preserve">951 0314 1000000000 000 </t>
  </si>
  <si>
    <t>Подпрограмма "Благоустройство и содержание территории"</t>
  </si>
  <si>
    <t xml:space="preserve">951 0314 1030000000 000 </t>
  </si>
  <si>
    <t>Расходы на обеспечение общественного порядка и антитеррористических мероприятий в местах массового пребывания людей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</si>
  <si>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951 0314 1030028530 000 </t>
  </si>
  <si>
    <t xml:space="preserve">951 0314 1030028530 244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</si>
  <si>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</si>
  <si>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</si>
  <si>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</si>
  <si>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</si>
  <si>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 Белокалитвинского городского поселения "Развитие транспортной системы"</t>
  </si>
  <si>
    <t xml:space="preserve">951 0409 0600000000 000 </t>
  </si>
  <si>
    <t>Подпрограмма "Развитие транспортной инфраструктуры Белокалитвинского городского поселения"</t>
  </si>
  <si>
    <t xml:space="preserve">951 0409 0610000000 000 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</si>
  <si>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</si>
  <si>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951 0409 0610028120 000 </t>
  </si>
  <si>
    <t xml:space="preserve">951 0409 0610028120 244 </t>
  </si>
  <si>
    <t>Расходы на ремонт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</si>
  <si>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951 0409 0610028130 000 </t>
  </si>
  <si>
    <t xml:space="preserve">951 0409 0610028130 244 </t>
  </si>
  <si>
    <t>Расходы на разработку проектно-сметной документации на строительство, реконструкцию и капитальный ремонт автомобильных дорог и тротуаров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</si>
  <si>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951 0409 0610028140 000 </t>
  </si>
  <si>
    <t xml:space="preserve">951 0409 0610028140 244 </t>
  </si>
  <si>
    <t>Расходы на техническое обслуживание автомобильных дорог общего пользования и экспертизу проектной документации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</si>
  <si>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951 0409 0610028180 000 </t>
  </si>
  <si>
    <t xml:space="preserve">951 0409 0610028180 831 </t>
  </si>
  <si>
    <t>Расходы на осуществление строительного контроля по ремонту, капитальному ремонту, строительству и реконструкции объектов дорожного хозяйства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</si>
  <si>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951 0409 0610028750 000 </t>
  </si>
  <si>
    <t xml:space="preserve">951 0409 0610028750 244 </t>
  </si>
  <si>
    <t>Расходы на содержание внутригородских, внутрипоселковых автомобильных дорог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</si>
  <si>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951 0409 0610086180 000 </t>
  </si>
  <si>
    <t xml:space="preserve">951 0409 0610086180 244 </t>
  </si>
  <si>
    <t>Расходы на ремонт, капитальный ремонт, строительство  реконструкцию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</si>
  <si>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951 0409 0610086200 000 </t>
  </si>
  <si>
    <t xml:space="preserve">951 0409 0610086200 244 </t>
  </si>
  <si>
    <t>Расходы на капитальный ремонт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</si>
  <si>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06100S3460 000 </t>
  </si>
  <si>
    <t>Закупка товаров, работ, услуг в целях капитального ремонта государственного (муниципального) имущества</t>
  </si>
  <si>
    <t xml:space="preserve">951 0409 06100S3460 243 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</si>
  <si>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системы".</t>
  </si>
  <si>
    <t xml:space="preserve">951 0409 06100S3510 000 </t>
  </si>
  <si>
    <t xml:space="preserve">951 0409 06100S3510 244 </t>
  </si>
  <si>
    <t>Подпрограмма "Повышение безопасности дорожного движения на территории Белокалитвинского городского поселения"</t>
  </si>
  <si>
    <t xml:space="preserve">951 0409 0620000000 000 </t>
  </si>
  <si>
    <t>Расходы на разработку проекта организации дорожного движения в рамках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</si>
  <si>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951 0409 0620028160 000 </t>
  </si>
  <si>
    <t xml:space="preserve">951 0409 0620028160 244 </t>
  </si>
  <si>
    <t>Расходы на оборудование улично-дорожной сети техническими средствами организации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</si>
  <si>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951 0409 0620028170 000 </t>
  </si>
  <si>
    <t xml:space="preserve">951 0409 0620028170 244 </t>
  </si>
  <si>
    <t>Расходы на содержание технических средств организации дорожного движения на улично-дорожной сети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</si>
  <si>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951 0409 0620028190 000 </t>
  </si>
  <si>
    <t xml:space="preserve">951 0409 0620028190 244 </t>
  </si>
  <si>
    <t>Расходы на обеспечение мероприятий по безопасности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</si>
  <si>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951 0409 0620086110 000 </t>
  </si>
  <si>
    <t xml:space="preserve">951 0409 0620086110 244 </t>
  </si>
  <si>
    <t>Другие вопросы в области национальной экономики</t>
  </si>
  <si>
    <t xml:space="preserve">951 0412 0000000000 000 </t>
  </si>
  <si>
    <t xml:space="preserve">951 0412 0900000000 000 </t>
  </si>
  <si>
    <t xml:space="preserve">951 0412 0920000000 000 </t>
  </si>
  <si>
    <t>Расходы на предоставление статистической информации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</si>
  <si>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951 0412 0920028300 000 </t>
  </si>
  <si>
    <t xml:space="preserve">951 0412 0920028300 244 </t>
  </si>
  <si>
    <t xml:space="preserve">951 0412 1100000000 000 </t>
  </si>
  <si>
    <t xml:space="preserve">951 0412 1110000000 000 </t>
  </si>
  <si>
    <t>Расходы на формирование земельных участков для граждан, имеющих трех и более детей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</si>
  <si>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951 0412 1110028590 000 </t>
  </si>
  <si>
    <t xml:space="preserve">951 0412 1110028590 244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</si>
  <si>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</si>
  <si>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951 0412 1110028940 000 </t>
  </si>
  <si>
    <t xml:space="preserve">951 0412 1110028940 244 </t>
  </si>
  <si>
    <t>Подпрограмма "Планировка территории"</t>
  </si>
  <si>
    <t xml:space="preserve">951 0412 1120000000 000 </t>
  </si>
  <si>
    <t>Расходы на разработку и (или) корректировку проекта планировки и межевания территории в рамках подпрограммы "Планировка территории" муниципальной программы Белокалитвинского городского поселения "Управление муниципальным имуществом"</t>
  </si>
  <si>
    <t xml:space="preserve">951 0412 1120028996 000 </t>
  </si>
  <si>
    <t xml:space="preserve">951 0412 1120028996 244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</si>
  <si>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</si>
  <si>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</si>
  <si>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</si>
  <si>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</si>
  <si>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</si>
  <si>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951 0501 0200000000 000 </t>
  </si>
  <si>
    <t>Подпрограмма "Снос аварийного жилищного фонда"</t>
  </si>
  <si>
    <t xml:space="preserve">951 0501 0220000000 000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</si>
  <si>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</si>
  <si>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951 0501 0220028320 000 </t>
  </si>
  <si>
    <t xml:space="preserve">951 0501 0220028320 244 </t>
  </si>
  <si>
    <t>Расходы на разработку ПСД по объектам жилищного хозяйства, включая расходы на разработку сметной документации и на оценку достоверности сметных нормативов проектных работ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</si>
  <si>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951 0501 0220028993 000 </t>
  </si>
  <si>
    <t xml:space="preserve">951 0501 0220028993 244 </t>
  </si>
  <si>
    <t>Муниципальная программа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</si>
  <si>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951 0501 0300000000 000 </t>
  </si>
  <si>
    <t>Подпрограмма "Развитие жилищного хозяйства в Белокалитвинском городском поселении"</t>
  </si>
  <si>
    <t xml:space="preserve">951 0501 0310000000 000 </t>
  </si>
  <si>
    <t>Расходы на мероприятия по капитальному ремонту многоквартирных домов за счет средств, поступивших от публично-правовой компании "Фонд развития территорий",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</si>
  <si>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951 0501 0310009501 000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</si>
  <si>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</si>
  <si>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951 0501 0310009501 811 </t>
  </si>
  <si>
    <t>Расходы на капитальный ремонт муниципального жилищного фонда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</si>
  <si>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951 0501 0310028040 000 </t>
  </si>
  <si>
    <t xml:space="preserve">951 0501 0310028040 243 </t>
  </si>
  <si>
    <t>Расходы на уплату взносов на капитальный ремонт общего имущества в многоквартирных домах, находящегося в муниципальной собственности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</si>
  <si>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951 0501 0310028050 000 </t>
  </si>
  <si>
    <t xml:space="preserve">951 0501 0310028050 244 </t>
  </si>
  <si>
    <t>Расходы на содержание муниципальных жилых помещений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</si>
  <si>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951 0501 0310028550 000 </t>
  </si>
  <si>
    <t xml:space="preserve">951 0501 0310028550 244 </t>
  </si>
  <si>
    <t xml:space="preserve">951 0501 0310028550 247 </t>
  </si>
  <si>
    <t xml:space="preserve">951 0501 0700000000 000 </t>
  </si>
  <si>
    <t>Подпрограмма "Энергосбережение и повышение энергетической эффективности в жилищном фонде"</t>
  </si>
  <si>
    <t xml:space="preserve">951 0501 0710000000 000 </t>
  </si>
  <si>
    <t>Расходы на приобретение и установку поквартирных приборов учета коммунальных ресурсов в жилищном фонде в рамках подпрограммы "Энергосбережение и повышение энергетической эффективности в жилищном фонде" муниципальной программы Белокалитвинского городского поселения "Энергоэффективность и развитие энергетики"</t>
  </si>
  <si>
    <t xml:space="preserve">951 0501 0710028200 000 </t>
  </si>
  <si>
    <t xml:space="preserve">951 0501 0710028200 244 </t>
  </si>
  <si>
    <t xml:space="preserve">951 0501 9900000000 000 </t>
  </si>
  <si>
    <t xml:space="preserve">951 0501 9990000000 000 </t>
  </si>
  <si>
    <t xml:space="preserve">951 0501 9990097740 000 </t>
  </si>
  <si>
    <t xml:space="preserve">951 0501 9990097740 244 </t>
  </si>
  <si>
    <t xml:space="preserve">951 0501 9990097740 247 </t>
  </si>
  <si>
    <t>Коммунальное хозяйство</t>
  </si>
  <si>
    <t xml:space="preserve">951 0502 0000000000 000 </t>
  </si>
  <si>
    <t xml:space="preserve">951 0502 0300000000 000 </t>
  </si>
  <si>
    <t>Подпрограмма "Создание условий для обеспечения качественными жилищно-коммунальными услугами населения Белокалитвинского городского поселения"</t>
  </si>
  <si>
    <t xml:space="preserve">951 0502 0320000000 000 </t>
  </si>
  <si>
    <t>Расходы на содержание и обслуживание газораспределительных пунктов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</si>
  <si>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951 0502 0320028330 000 </t>
  </si>
  <si>
    <t xml:space="preserve">951 0502 0320028330 244 </t>
  </si>
  <si>
    <t>Расходы на создание и обустройство контейнерной площадки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</si>
  <si>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951 0502 0320028450 000 </t>
  </si>
  <si>
    <t xml:space="preserve">951 0502 0320028450 244 </t>
  </si>
  <si>
    <t>Расходы на содержание и обслуживание мусорных контейнеров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</si>
  <si>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951 0502 0320028780 000 </t>
  </si>
  <si>
    <t xml:space="preserve">951 0502 0320028780 244 </t>
  </si>
  <si>
    <t>Расходы на подключение к сетям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</si>
  <si>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951 0502 0320028910 000 </t>
  </si>
  <si>
    <t xml:space="preserve">951 0502 0320028910 244 </t>
  </si>
  <si>
    <t>Расходы на субсидию на 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</si>
  <si>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03200S3660 000 </t>
  </si>
  <si>
    <t xml:space="preserve">951 0502 03200S3660 811 </t>
  </si>
  <si>
    <t>Благоустройство</t>
  </si>
  <si>
    <t xml:space="preserve">951 0503 0000000000 000 </t>
  </si>
  <si>
    <t xml:space="preserve">951 0503 0700000000 000 </t>
  </si>
  <si>
    <t>Подпрограмма "Энергосбережение и повышение энергетической эффективности систем наружного освещения"</t>
  </si>
  <si>
    <t xml:space="preserve">951 0503 0730000000 000 </t>
  </si>
  <si>
    <t>Расходы на мероприятия по внедрению энергосервисного контракта в рамках подпрограммы "Энергосбережение и повышение энергетической эффективности систем наружного освещения" муниципальной программы Белокалитвинского городского поселения "Энергоэффективность и развитие энергетики"</t>
  </si>
  <si>
    <t xml:space="preserve">951 0503 0730028210 000 </t>
  </si>
  <si>
    <t xml:space="preserve">951 0503 0730028210 244 </t>
  </si>
  <si>
    <t xml:space="preserve">951 0503 1000000000 000 </t>
  </si>
  <si>
    <t>Подпрограмма "Развитие и содержание сетей уличного освещения на территории Белокалитвинского городского поселения"</t>
  </si>
  <si>
    <t xml:space="preserve">951 0503 1010000000 000 </t>
  </si>
  <si>
    <t>Расходы на уличное (наружное) освещение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</si>
  <si>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951 0503 1010028340 000 </t>
  </si>
  <si>
    <t xml:space="preserve">951 0503 1010028340 247 </t>
  </si>
  <si>
    <t>Расходы на развитие и содержание сетей уличного освещения на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</si>
  <si>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951 0503 1010028350 000 </t>
  </si>
  <si>
    <t xml:space="preserve">951 0503 1010028350 244 </t>
  </si>
  <si>
    <t>Расходы на технологическое присоединение к электрическим сетям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</si>
  <si>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951 0503 1010028660 000 </t>
  </si>
  <si>
    <t xml:space="preserve">951 0503 1010028660 244 </t>
  </si>
  <si>
    <t>Расходы на капитальный ремонт, строительство и реконструкцию сетей уличного освещения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</si>
  <si>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951 0503 1010028790 000 </t>
  </si>
  <si>
    <t xml:space="preserve">951 0503 1010028790 243 </t>
  </si>
  <si>
    <t>Расходы на разработку сметной документации на капитальный ремонт, строительство и реконструкцию сетей уличного освещения, а также для проведения оценки достоверности определения сметной стоимости проектных работ, услуги строительного контроля и авторского надзора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</si>
  <si>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951 0503 1010028800 000 </t>
  </si>
  <si>
    <t xml:space="preserve">951 0503 1010028800 243 </t>
  </si>
  <si>
    <t xml:space="preserve">951 0503 1030000000 000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</si>
  <si>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</si>
  <si>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</si>
  <si>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</si>
  <si>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951 0503 1030000590 611 </t>
  </si>
  <si>
    <t>Субсидии бюджетным учреждениям на иные цели</t>
  </si>
  <si>
    <t xml:space="preserve">951 0503 1030000590 612 </t>
  </si>
  <si>
    <t>Расходы на выполнение сметного расчета стоимости ремонта, капитального ремонта и реконструкции памятников и мемориалов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</si>
  <si>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951 0503 1030028080 000 </t>
  </si>
  <si>
    <t xml:space="preserve">951 0503 1030028080 244 </t>
  </si>
  <si>
    <t>Расходы по благоустройству и содержанию территории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</si>
  <si>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951 0503 1030028390 000 </t>
  </si>
  <si>
    <t xml:space="preserve">951 0503 1030028390 244 </t>
  </si>
  <si>
    <t>Расходы на установку и ремонт памятников, памятных знаков и мемориалов в рамках подпрограммы «Благоустройство и содержание территории» муниципальной программы Белокалитвинского городского поселения «Благоустройство территории Белокалитвинского городского поселения»</t>
  </si>
  <si>
    <t xml:space="preserve">951 0503 1030028820 000 </t>
  </si>
  <si>
    <t xml:space="preserve">951 0503 1030028820 243 </t>
  </si>
  <si>
    <t xml:space="preserve">951 0503 1100000000 000 </t>
  </si>
  <si>
    <t xml:space="preserve">951 0503 1110000000 000 </t>
  </si>
  <si>
    <t>Расходы на изготовление технической документации и межевание земельных участков под объектами благоустройства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</si>
  <si>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951 0503 1110028670 000 </t>
  </si>
  <si>
    <t xml:space="preserve">951 0503 1110028670 244 </t>
  </si>
  <si>
    <t>Муниципальная программа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</si>
  <si>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951 0503 1200000000 000 </t>
  </si>
  <si>
    <t>Подпрограмма «Благоустройство общественных территорий на территории Белокалитвинского городского поселения»</t>
  </si>
  <si>
    <t xml:space="preserve">951 0503 1210000000 000 </t>
  </si>
  <si>
    <t>Расходы на реализацию инициативных проектов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</si>
  <si>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951 0503 1210028110 000 </t>
  </si>
  <si>
    <t xml:space="preserve">951 0503 1210028110 244 </t>
  </si>
  <si>
    <t>Расходы по благоустройству и содержанию территории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</si>
  <si>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951 0503 1210028390 000 </t>
  </si>
  <si>
    <t xml:space="preserve">951 0503 1210028390 244 </t>
  </si>
  <si>
    <t>Расходы на приобретение и установку объектов благоустройства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</si>
  <si>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 xml:space="preserve">951 0503 1210028810 000 </t>
  </si>
  <si>
    <t xml:space="preserve">951 0503 1210028810 244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</si>
  <si>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</si>
  <si>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951 0503 1210028880 000 </t>
  </si>
  <si>
    <t xml:space="preserve">951 0503 1210028880 243 </t>
  </si>
  <si>
    <t xml:space="preserve">951 0503 1210028880 244 </t>
  </si>
  <si>
    <t>Расходы на осуществление строительного контроля и авторского надзора по капитальному ремонту, строительству, реконструкции и благоустройству общественных территорий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</si>
  <si>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951 0503 1210028960 000 </t>
  </si>
  <si>
    <t xml:space="preserve">951 0503 1210028960 244 </t>
  </si>
  <si>
    <t>Расходы на реализацию инициативных проектов ("Благоустройство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Вокзальная, д. 381, змельный учсток № 381 а") в рамках подпрограммы "Благоустройство общественных территорий на территории Белокалитвинского городского поселения" муниципальной программы Белокалитвинского городского поселения "Формирование современной городской среды на 2018-2025 годы на территории Белокалитвинского городского поселения"</t>
  </si>
  <si>
    <t xml:space="preserve">951 0503 12100S4645 000 </t>
  </si>
  <si>
    <t xml:space="preserve">951 0503 12100S4645 244 </t>
  </si>
  <si>
    <t>Расходы на реализацию инициативных проектов ("Благоустройство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Чернышевского, 8 в") в рамках подпрограммы "Благоустройство общественных территорий на территории Белокалитвинского городского поселения" муниципальной программы Белокалитвинского городского поселения "Формирование современной городской среды на 2018-2025 годы на территории Белокалитвинского городского поселения"</t>
  </si>
  <si>
    <t xml:space="preserve">951 0503 12100S4646 000 </t>
  </si>
  <si>
    <t xml:space="preserve">951 0503 12100S4646 244 </t>
  </si>
  <si>
    <t>Расходы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</si>
  <si>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121F2S1270 000 </t>
  </si>
  <si>
    <t xml:space="preserve">951 0503 121F2S1270 244 </t>
  </si>
  <si>
    <t xml:space="preserve">951 0503 9900000000 000 </t>
  </si>
  <si>
    <t xml:space="preserve">951 0503 9910000000 000 </t>
  </si>
  <si>
    <t xml:space="preserve">951 0503 9910097010 000 </t>
  </si>
  <si>
    <t xml:space="preserve">951 0503 9910097010 612 </t>
  </si>
  <si>
    <t xml:space="preserve">951 0503 9910097710 000 </t>
  </si>
  <si>
    <t xml:space="preserve">951 0503 9910097710 612 </t>
  </si>
  <si>
    <t>ОХРАНА ОКРУЖАЮЩЕЙ СРЕДЫ</t>
  </si>
  <si>
    <t xml:space="preserve">951 0600 0000000000 000 </t>
  </si>
  <si>
    <t>Другие вопросы в области охраны окружающей среды</t>
  </si>
  <si>
    <t xml:space="preserve">951 0605 0000000000 000 </t>
  </si>
  <si>
    <t>Муниципальная программа Белокалитвинского городского поселения "Охрана окружающей среды и рациональное природопользование"</t>
  </si>
  <si>
    <t xml:space="preserve">951 0605 1300000000 000 </t>
  </si>
  <si>
    <t>Подпрограмма "Охрана окружающей среды в Белокалитвинском городском поселении"</t>
  </si>
  <si>
    <t xml:space="preserve">951 0605 1310000000 000 </t>
  </si>
  <si>
    <t>Расходы на ликвидацию несанкционированных свалок в рамках подпрограммы "Охрана окружающей среды в Белокалитвинском городском поселении" муниципальной программы Белокалитвинского городского поселения "Охрана окружающей среды и рациональное природопользование"</t>
  </si>
  <si>
    <t xml:space="preserve">951 0605 1310028830 000 </t>
  </si>
  <si>
    <t xml:space="preserve">951 0605 1310028830 244 </t>
  </si>
  <si>
    <t>Расходы на обеспечение мероприятий по ликвидации несанкционированных свалок в рамках подпрограммы "Охрана окружающей среды в Белокалитвинском городском поселении" муниципальной программы Белокалитвинского городского поселения "Охрана окружающей среды и рациональное природопользование"</t>
  </si>
  <si>
    <t xml:space="preserve">951 0605 1310086020 000 </t>
  </si>
  <si>
    <t xml:space="preserve">951 0605 1310086020 244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</si>
  <si>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</si>
  <si>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</si>
  <si>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</si>
  <si>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</si>
  <si>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951 0705 0800000000 000 </t>
  </si>
  <si>
    <t xml:space="preserve">951 0705 0810000000 000 </t>
  </si>
  <si>
    <t xml:space="preserve">951 0705 0810028220 000 </t>
  </si>
  <si>
    <t xml:space="preserve">951 0705 0810028220 244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</si>
  <si>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</si>
  <si>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</si>
  <si>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</si>
  <si>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</si>
  <si>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Белокалитвинского городского поселения "Развитие культуры и туризма"</t>
  </si>
  <si>
    <t xml:space="preserve">951 0801 0500000000 000 </t>
  </si>
  <si>
    <t>Подпрограмма "Развитие муниципального бюджетного учреждения культуры Белокалитвинского городского поселения "Парк культуры и отдыха им. Маяковского"</t>
  </si>
  <si>
    <t xml:space="preserve">951 0801 0510000000 000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</si>
  <si>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муниципального бюджетного учреждения культуры Белокалитвинского городского поселения "Парк культуры и отдыха им. Маяковского" муниципальной программы Белокалитвинского городского поселения "Развитие культуры и туризма"</t>
  </si>
  <si>
    <t xml:space="preserve">951 0801 0510000590 000 </t>
  </si>
  <si>
    <t xml:space="preserve">951 0801 0510000590 611 </t>
  </si>
  <si>
    <t xml:space="preserve">951 0801 0510000590 612 </t>
  </si>
  <si>
    <t>Подпрограмма "Развитие учреждений культуры"</t>
  </si>
  <si>
    <t xml:space="preserve">951 0801 0520000000 000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</si>
  <si>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</si>
  <si>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951 0801 0520000590 000 </t>
  </si>
  <si>
    <t xml:space="preserve">951 0801 0520000590 611 </t>
  </si>
  <si>
    <t xml:space="preserve">951 0801 0520000590 612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</si>
  <si>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области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</si>
  <si>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951 0801 0520087020 000 </t>
  </si>
  <si>
    <t xml:space="preserve">951 0801 0520087020 540 </t>
  </si>
  <si>
    <t>Расходы на капитальный ремонт муниципальных учреждений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</si>
  <si>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05200S3290 000 </t>
  </si>
  <si>
    <t xml:space="preserve">951 0801 05200S3290 612 </t>
  </si>
  <si>
    <t>Подпрограмма "Охрана и сохранение памятников и мемориалов"</t>
  </si>
  <si>
    <t xml:space="preserve">951 0801 0540000000 000 </t>
  </si>
  <si>
    <t>Расходы, связанные с реализацией федеральной целевой программы "Увековечение памяти погибших при защите Отечества на 2019 - 2024 годы" в рамках подпрограммы "Сохранение памятников и мемориалов" муниципальной программы Белокалитвинского городского поселения "Развитие культуры и туризма"</t>
  </si>
  <si>
    <t xml:space="preserve">951 0801 05400L2990 000 </t>
  </si>
  <si>
    <t xml:space="preserve">951 0801 05400L2990 243 </t>
  </si>
  <si>
    <t>Подпрограмма "Мероприятия в области культуры"</t>
  </si>
  <si>
    <t xml:space="preserve">951 0801 0550000000 000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</si>
  <si>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"Мероприятия в области культуры" муниципальной программы Белокалитвинского городского поселения "Развитие культуры и туризма"</t>
  </si>
  <si>
    <t xml:space="preserve">951 0801 0550000590 000 </t>
  </si>
  <si>
    <t xml:space="preserve">951 0801 0550000590 611 </t>
  </si>
  <si>
    <t xml:space="preserve">951 0801 9900000000 000 </t>
  </si>
  <si>
    <t xml:space="preserve">951 0801 9910000000 000 </t>
  </si>
  <si>
    <t xml:space="preserve">951 0801 9910097010 000 </t>
  </si>
  <si>
    <t xml:space="preserve">951 0801 9910097010 612 </t>
  </si>
  <si>
    <t xml:space="preserve">951 0801 9910097710 000 </t>
  </si>
  <si>
    <t xml:space="preserve">951 0801 9910097710 612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</si>
  <si>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</si>
  <si>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</si>
  <si>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</si>
  <si>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</si>
  <si>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Белокалитвинского городского поселения "Социальная поддержка граждан"</t>
  </si>
  <si>
    <t xml:space="preserve">951 1001 0100000000 000 </t>
  </si>
  <si>
    <t>Подпрограмма "Выплата государственной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</si>
  <si>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</si>
  <si>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государственной пенсии за выслугу лет лицам, замещавшим муниципальные должности и должности муниципальной службы в поселении в рамках подпрограммы "Выплата государственной пенсии за выслугу лет лицам, замещавшим муниципальные должности и должности муниципальной службы в поселении" муниципальной программы Белокалитвинского городского поселения "Социальная поддержка граждан"</t>
  </si>
  <si>
    <t xml:space="preserve">951 1001 0110018010 000 </t>
  </si>
  <si>
    <t>Иные пенсии, социальные доплаты к пенсиям</t>
  </si>
  <si>
    <t xml:space="preserve">951 1001 0110018010 312 </t>
  </si>
  <si>
    <t>Социальное обеспечение населения</t>
  </si>
  <si>
    <t xml:space="preserve">951 1003 0000000000 000 </t>
  </si>
  <si>
    <t xml:space="preserve">951 1003 9900000000 000 </t>
  </si>
  <si>
    <t xml:space="preserve">951 1003 9910000000 000 </t>
  </si>
  <si>
    <t xml:space="preserve">951 1003 9910097710 000 </t>
  </si>
  <si>
    <t>Пособия, компенсации и иные социальные выплаты гражданам, кроме публичных нормативных обязательств</t>
  </si>
  <si>
    <t xml:space="preserve">951 1003 9910097710 321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</si>
  <si>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</si>
  <si>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</si>
  <si>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</si>
  <si>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</si>
  <si>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951 1102 0500000000 000 </t>
  </si>
  <si>
    <t>Подпрограмма "Развитие физической культуры и спорта"</t>
  </si>
  <si>
    <t xml:space="preserve">951 1102 0530000000 000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</si>
  <si>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в области физической культуры и массового спорта, организации проведения официальных физкультурно-оздоровительных и спортивных мероприятий в рамках подпрограммы "Разитие физической культуры и спорта" муниципальной программы Белокалитвинского городского поселения "Развитие культуры и туризма"</t>
  </si>
  <si>
    <t xml:space="preserve">951 1102 0530087030 000 </t>
  </si>
  <si>
    <t xml:space="preserve">951 1102 0530087030 540 </t>
  </si>
  <si>
    <t>Результат исполнения бюджета (дефицит / профицит)</t>
  </si>
  <si>
    <t>450</t>
  </si>
  <si>
    <t xml:space="preserve">x                    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</si>
  <si>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</si>
  <si>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</si>
  <si>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</si>
  <si>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</si>
  <si>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</si>
  <si>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</si>
  <si>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</si>
  <si>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700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</si>
  <si>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</si>
  <si>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</si>
  <si>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</si>
  <si>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</si>
  <si>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</si>
  <si>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</si>
  <si>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</si>
  <si>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</si>
  <si>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</si>
  <si>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</si>
  <si>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</si>
  <si>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</si>
  <si>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</si>
  <si>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>Доходы/FILE_NAME</t>
  </si>
  <si>
    <t>Z:\РЫСЮК\117Y01.txt</t>
  </si>
  <si>
    <t>Доходы/EXPORT_SRC_CODE</t>
  </si>
  <si>
    <t>Доходы/PERIOD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</si>
  <si>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</si>
  <si>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</si>
  <si>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</si>
  <si>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</si>
  <si>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</si>
  <si>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</si>
  <si>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Х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</si>
  <si>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</si>
  <si>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</si>
  <si>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</si>
  <si>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</si>
  <si>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</si>
  <si>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</si>
  <si>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</si>
  <si>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</si>
  <si>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</si>
  <si>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</si>
  <si>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</si>
  <si>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</si>
  <si>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</si>
  <si>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</si>
  <si>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</si>
  <si>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</si>
  <si>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Изменение остатков средств на счетах по учету средств бюджетов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</si>
  <si>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</si>
  <si>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</si>
  <si>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</si>
  <si>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</si>
  <si>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</si>
  <si>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</si>
  <si>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</si>
  <si>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</si>
  <si>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</si>
  <si>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</si>
  <si>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</si>
  <si>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</si>
  <si>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</si>
  <si>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</si>
  <si>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</si>
  <si>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</si>
  <si>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</si>
  <si>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</si>
  <si>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</si>
  <si>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</si>
  <si>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</si>
  <si>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Н.А. Тимошенко</t>
  </si>
  <si>
    <t>(подпись)</t>
  </si>
  <si>
    <t>(расшифровка подписи)</t>
  </si>
  <si>
    <t>Главный бухгалтер</t>
  </si>
  <si>
    <t>Н.В. Мазкун</t>
  </si>
  <si>
    <t>К.С. Богураева</t>
  </si>
  <si>
    <t>"</t>
  </si>
  <si>
    <t>01</t>
  </si>
  <si>
    <t>декабря</t>
  </si>
  <si>
    <t>23</t>
  </si>
  <si>
    <t xml:space="preserve"> г.</t>
  </si>
  <si>
    <t>ОТЧЕТ ОБ ИСПОЛНЕНИИ БЮДЖЕТА</t>
  </si>
  <si>
    <t>КОДЫ</t>
  </si>
  <si>
    <t xml:space="preserve">  Форма по ОКУД</t>
  </si>
  <si>
    <t>0503117</t>
  </si>
  <si>
    <t>по состоянию на 01.12.2023 года</t>
  </si>
  <si>
    <t xml:space="preserve">                   Дата</t>
  </si>
  <si>
    <t xml:space="preserve">             по ОКПО</t>
  </si>
  <si>
    <t>79220667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</si>
  <si>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</si>
  <si>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</si>
  <si>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</si>
  <si>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ППО Белокалитвинского городского поселения Белокалитвинского района</t>
  </si>
  <si>
    <t>по ОКТМО</t>
  </si>
  <si>
    <t>60606101</t>
  </si>
  <si>
    <t>Периодичность: месячная</t>
  </si>
  <si>
    <t>Единица измерения: руб.</t>
  </si>
  <si>
    <t xml:space="preserve">             по ОКЕИ</t>
  </si>
  <si>
    <t>383</t>
  </si>
  <si>
    <t xml:space="preserve">                                 1. Доходы бюджета</t>
  </si>
  <si>
    <t>Код дохода по бюджетной классификации</t>
  </si>
  <si>
    <t>Доходы бюджета - всего</t>
  </si>
  <si>
    <t>010</t>
  </si>
  <si>
    <t>X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</si>
  <si>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</si>
  <si>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</si>
  <si>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</si>
  <si>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</si>
  <si>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</si>
  <si>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</si>
  <si>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</si>
  <si>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</si>
  <si>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</si>
  <si>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</si>
  <si>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(пени по соответствующему платежу)</t>
  </si>
  <si>
    <t>000 10102010012100110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</si>
  <si>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</si>
  <si>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</si>
  <si>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227.1, и 228 Налогового кодекса Российской Федерации (прочие поступления)</t>
  </si>
  <si>
    <t>000 10102010014000110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</si>
  <si>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(прочие поступления)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</si>
  <si>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</si>
  <si>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</si>
  <si>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</si>
  <si>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</si>
  <si>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</si>
  <si>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000 10102020012100110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</si>
  <si>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</si>
  <si>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</si>
  <si>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(прочие поступления)</t>
  </si>
  <si>
    <t>182 10102020014000110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</si>
  <si>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</si>
  <si>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(прочие поступления)</t>
  </si>
  <si>
    <t>000 10102020014000110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</si>
  <si>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</si>
  <si>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</si>
  <si>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</si>
  <si>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</si>
  <si>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</si>
  <si>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000 10102030012100110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</si>
  <si>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</si>
  <si>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000 10102030013000110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</si>
  <si>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</si>
  <si>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000 10102030014000110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</si>
  <si>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</si>
  <si>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000 101020500100000110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</si>
  <si>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компании(сумма платежа (перерасчеты, недоимка и задолженность по соответствующему платежу, в том числе по отмененному)</t>
  </si>
  <si>
    <t>000 101020500110000110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</si>
  <si>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</si>
  <si>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</si>
  <si>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(сумма платежа (перерасчеты, недоимка и задолженность по соответствующему платежу, в том числе по отмененному)</t>
  </si>
  <si>
    <t>000 10102080011000110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</si>
  <si>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(пени по соответствующему платежу)</t>
  </si>
  <si>
    <t>000 10102080012100110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</si>
  <si>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</si>
  <si>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000 10102110010000110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</si>
  <si>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 (пени по соответствующему платежу)</t>
  </si>
  <si>
    <t>000 10102110012100110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</si>
  <si>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 (суммы денежных взысканий (штрафов) по соответствующему платежу согласно законодательству Российской Федерации)</t>
  </si>
  <si>
    <t>000 10102110013000110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</si>
  <si>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налога, превышающей 650 000 рублей)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</si>
  <si>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</si>
  <si>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</si>
  <si>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</si>
  <si>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</si>
  <si>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превыщающей 650 000 рублей)</t>
  </si>
  <si>
    <t>000 10102140010000110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</si>
  <si>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</si>
  <si>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000 10102140011000110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</si>
  <si>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</si>
  <si>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</si>
  <si>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</si>
  <si>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</si>
  <si>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</si>
  <si>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</si>
  <si>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</si>
  <si>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</si>
  <si>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</si>
  <si>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</si>
  <si>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</si>
  <si>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</si>
  <si>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</si>
  <si>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</si>
  <si>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</si>
  <si>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</si>
  <si>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</si>
  <si>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</si>
  <si>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</si>
  <si>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</si>
  <si>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</si>
  <si>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</si>
  <si>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</si>
  <si>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</si>
  <si>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</si>
  <si>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</si>
  <si>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000 10503010011000110</t>
  </si>
  <si>
    <t>Единый сельскохозяйственный налог (пени по соответствующему платежу)</t>
  </si>
  <si>
    <t>000 10503010012100110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</si>
  <si>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</si>
  <si>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000 105030100130000110</t>
  </si>
  <si>
    <t xml:space="preserve">Единый сельскохозяйственный налог (за налоговые периоды, истекшие до 1 января 2011 года) </t>
  </si>
  <si>
    <t>000 10503020010000110</t>
  </si>
  <si>
    <t>Единый сельскохозяйственный налог (за налоговые периоды, истекшие до 1 января 2011 года) (пения по соответствующему платежу)</t>
  </si>
  <si>
    <t>000 10503020012100110</t>
  </si>
  <si>
    <t>000 10503010013000110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</si>
  <si>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</si>
  <si>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</si>
  <si>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</si>
  <si>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</si>
  <si>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</si>
  <si>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</si>
  <si>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</si>
  <si>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</si>
  <si>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</si>
  <si>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000 10601030132100110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</si>
  <si>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(прочие поступления)</t>
  </si>
  <si>
    <t>182 10601030134000110</t>
  </si>
  <si>
    <t>000 10601030134000110</t>
  </si>
  <si>
    <t>Транспортный налог</t>
  </si>
  <si>
    <t>000 106040000200000110</t>
  </si>
  <si>
    <t>Транспортный налог с организаций</t>
  </si>
  <si>
    <t>000 10604011020000110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</si>
  <si>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</si>
  <si>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000 10604011021000110</t>
  </si>
  <si>
    <t>Транспортный налог с организаций (пени по соответствующему платежу)</t>
  </si>
  <si>
    <t>000 10604011022100110</t>
  </si>
  <si>
    <t>Транспортный налог с организаций (прочие поступления)</t>
  </si>
  <si>
    <t>000 10604011024000110</t>
  </si>
  <si>
    <t>Транспортный налог с физических лиц</t>
  </si>
  <si>
    <t>000 10604012020000110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</si>
  <si>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</si>
  <si>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000 10604012021000110</t>
  </si>
  <si>
    <t>Транспортный налог с физических лиц (пени по соответствующему платежу)</t>
  </si>
  <si>
    <t>000 10604012022100110</t>
  </si>
  <si>
    <t>Транспортный налог с физических лиц (уплата процентов, начисленных на суммы излишне взысканных (уплаченных) платежей, а также при нарушении сроков их возврата)</t>
  </si>
  <si>
    <t>000 10604012025000110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</si>
  <si>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</si>
  <si>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</si>
  <si>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</si>
  <si>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</si>
  <si>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городских поселений</t>
  </si>
  <si>
    <t>000 10606033130000110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</si>
  <si>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</si>
  <si>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</si>
  <si>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000 10606033132100110</t>
  </si>
  <si>
    <t>Земельный налог с организаций, обладающих земельным участком, расположенным в границах городских поселений (проценты по соответствующему платежу)</t>
  </si>
  <si>
    <t>000 10606033132200110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</si>
  <si>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</si>
  <si>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000 10606033133000110</t>
  </si>
  <si>
    <t>Земельный налог с организаций, обладающих земельным участком, расположенным в границах городских поселений  (прочие поступления)</t>
  </si>
  <si>
    <t>000 10606033134000110</t>
  </si>
  <si>
    <t>Земельный налог с организаций, обладающих земельным участком, расположенным в границах городских поселений (прочие поступления)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</si>
  <si>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</si>
  <si>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</si>
  <si>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городских поселений</t>
  </si>
  <si>
    <t>000 10606043130000110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</si>
  <si>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</si>
  <si>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</si>
  <si>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</si>
  <si>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</si>
  <si>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Земельный налог с физических лиц,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</si>
  <si>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000 10606043133000110</t>
  </si>
  <si>
    <t>ЗАДОЛЖЕННОСТЬ И ПЕРЕРАСЧЕТЫ ПО ОТМЕНЕННЫМ НАЛОГАМ, СБОРАМ И ИНЫМ ОБЯЗАТЕЛЬНЫМ ПЛАТЕЖАМ</t>
  </si>
  <si>
    <t>000 10900000000000000</t>
  </si>
  <si>
    <t xml:space="preserve">Налоги на имущество 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</si>
  <si>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</si>
  <si>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</si>
  <si>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</si>
  <si>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городских поселений</t>
  </si>
  <si>
    <t>000 10904053130000110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</si>
  <si>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</si>
  <si>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</si>
  <si>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</si>
  <si>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</si>
  <si>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</si>
  <si>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</si>
  <si>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</si>
  <si>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</si>
  <si>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</si>
  <si>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</si>
  <si>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</si>
  <si>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</si>
  <si>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</si>
  <si>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</si>
  <si>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городских поселений (за исключением земельных участков)</t>
  </si>
  <si>
    <t>000 11105075130000120</t>
  </si>
  <si>
    <t>Платежи от государственных и муниципальных унитарных предприятий</t>
  </si>
  <si>
    <t>000 11107000000000120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</si>
  <si>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</si>
  <si>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000 11107010000000120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</si>
  <si>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</si>
  <si>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000 11107015130000120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</si>
  <si>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</si>
  <si>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</si>
  <si>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</si>
  <si>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</si>
  <si>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</si>
  <si>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000 11109045130000120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</si>
  <si>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 земельных участках, государственная собственность на которые не разграничена</t>
  </si>
  <si>
    <t>000 11109080000000120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</si>
  <si>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разграничена</t>
  </si>
  <si>
    <t>000 11109080130000120</t>
  </si>
  <si>
    <t>ДОХОДЫ ОТ ОКАЗАНИЯ ПЛАТНЫХ УСЛУГ И КОМПЕНСАЦИИ ЗАТРАТ ГОСУДАРСТВА</t>
  </si>
  <si>
    <t>000 11300000000000000</t>
  </si>
  <si>
    <t>Прочие доходы от компенсации затрат государства</t>
  </si>
  <si>
    <t>000 11302090010000130</t>
  </si>
  <si>
    <t>000 11302990000000130</t>
  </si>
  <si>
    <t>Прочие доходы от компенсации затрат бюджетов городских поселений</t>
  </si>
  <si>
    <t>000 11302995130000130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</si>
  <si>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</si>
  <si>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</si>
  <si>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</si>
  <si>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000 11402000000000000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</si>
  <si>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</si>
  <si>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000 11402050130000410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</si>
  <si>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</si>
  <si>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000 11402053130000410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</si>
  <si>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</si>
  <si>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000 11402052130000410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</si>
  <si>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</si>
  <si>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</si>
  <si>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</si>
  <si>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000 11406010000000430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</si>
  <si>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</si>
  <si>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000 11406013130000430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</si>
  <si>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</si>
  <si>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000 11406020000000430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</si>
  <si>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</si>
  <si>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000 11406025130000430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</si>
  <si>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</si>
  <si>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</si>
  <si>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</si>
  <si>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</si>
  <si>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</si>
  <si>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000 11406313130000430</t>
  </si>
  <si>
    <t>Доходы от приватизации имущества, находящегося в государственной и муниципальной собственности</t>
  </si>
  <si>
    <t>000 11413000000000000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</si>
  <si>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</si>
  <si>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000 11413090130000410</t>
  </si>
  <si>
    <t>ШТРАФЫ, САНКЦИИ, ВОЗМЕЩЕНИЕ УЩЕРБА</t>
  </si>
  <si>
    <t>000 11600000000000000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</si>
  <si>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</si>
  <si>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000 116330000000000140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</si>
  <si>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городских поселений</t>
  </si>
  <si>
    <t>000 11633050130000140</t>
  </si>
  <si>
    <t>Денежные взыскания (штрафы) за нарушение законодательства Российской Федерации о контрактной системе в сфере закупок, работ, услуг для обеспечения государственныз и муниципальных нужд для нужд городских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</si>
  <si>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000 11633050136000140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</si>
  <si>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</si>
  <si>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</si>
  <si>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</si>
  <si>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</si>
  <si>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</si>
  <si>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</si>
  <si>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</si>
  <si>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</si>
  <si>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</si>
  <si>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000 11607010130000140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</si>
  <si>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</si>
  <si>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</si>
  <si>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</si>
  <si>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</si>
  <si>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Платежи в целях возмещения причиненного ущерба (удытков)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</si>
  <si>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</si>
  <si>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</si>
  <si>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</si>
  <si>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</si>
  <si>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</si>
  <si>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</si>
  <si>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000 11610123010051140</t>
  </si>
  <si>
    <t>Доходы от денежных взысканий (штрафов), поступающие в счет погашения задолженности, образовавшеймя до 1 января 2020 года, подлежащие зачислению в 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</si>
  <si>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000 11610123010131140</t>
  </si>
  <si>
    <t>Платежи в целях возмещения причиненного ущерба (убытка)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</si>
  <si>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</si>
  <si>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000 11610030130000140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</si>
  <si>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</si>
  <si>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000 11610032130000140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</si>
  <si>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</si>
  <si>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</si>
  <si>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счет муниципального образования по нормативам, действовавшим в 2019 году (за исключением доходов, направляемых на формирование муниципального дорожного фонда)</t>
  </si>
  <si>
    <t>000 11610123010001140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</si>
  <si>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</si>
  <si>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</si>
  <si>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</si>
  <si>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</si>
  <si>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городских поселений</t>
  </si>
  <si>
    <t>000 11701050130000180</t>
  </si>
  <si>
    <t>Прочие неналоговые доходы</t>
  </si>
  <si>
    <t>000 11705000000000180</t>
  </si>
  <si>
    <t>Прочие неналоговые доходы бюджетов городских поселений</t>
  </si>
  <si>
    <t>000 11705050130000180</t>
  </si>
  <si>
    <t>Инициативные платежи</t>
  </si>
  <si>
    <t>000 11715000000000150</t>
  </si>
  <si>
    <t>Инициативные платежи, зачисляемые в бюджеты городских поселений</t>
  </si>
  <si>
    <t>000 11715030130000150</t>
  </si>
  <si>
    <t>Инициативные платежи, зачисляемые в бюджеты городских поселений в рамках реализации инициативного проекта:"Благоустройство стелы "Хлеборобам" и прилегающей к ней территории по ул. Чернышевского в городе Белая Калитва"</t>
  </si>
  <si>
    <t>000 1715030130001150</t>
  </si>
  <si>
    <t>Инициативные платежи, зачисляемые в бюджеты городских поселений в рамках реализации инициативного проекта:"Ремонт каплицы, расположенной по адресу: Ростовская область, г. Белая Калитва, 20 м на юг от ул. Гагарина, д. 47"</t>
  </si>
  <si>
    <t>000 1715030130002150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</si>
  <si>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Матросова, земельный участок №2а")</t>
  </si>
  <si>
    <t>000 11715030130003150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</si>
  <si>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р-н Белокалитвинский, Белокалитвинское городское поселение, г. Белая Калитва, ул. Калинина, участок № 11 а")</t>
  </si>
  <si>
    <t>000 11715030130004150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</si>
  <si>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 вокруг стелы "К.Марксу и Ф.Энгельсу", расположенному по адресу: Российская Федерация, Ростовская область, Белокалитвинский район, Белокалитвинское городское поселение, г. Белая Калитва, 15м на восток от ул. Вокзальная, д. 381")</t>
  </si>
  <si>
    <t>000 11715030130005150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</si>
  <si>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 , г. Белая Калитва, ул. Чернышевского, 8в")</t>
  </si>
  <si>
    <t>000 11715030130006150</t>
  </si>
  <si>
    <t>Инициативные платежи, зачисляемые в бюджеты городских поселений (в рамках реализации инициативного проекта: "Благоустройство Мемориала «Воинам освободителям», расположенного на земельном участке по адресу: Российская Федерация, Ростовская область, Белокалитвинский район, Белокалитвинское городское поселение, г. Белая Калитва, ул. Атаева, земельный участок № 100 а")</t>
  </si>
  <si>
    <t>000 11715030130007150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</si>
  <si>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</si>
  <si>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</si>
  <si>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</si>
  <si>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</si>
  <si>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</si>
  <si>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</si>
  <si>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</si>
  <si>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</si>
  <si>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городских поселений на выравнивание бюджетной обеспечнности</t>
  </si>
  <si>
    <t>000 20215001130000150</t>
  </si>
  <si>
    <t>Дотации бюджетам на поддержку мер по обеспечению сбалансированию бюджетов</t>
  </si>
  <si>
    <t>000 20215002000000150</t>
  </si>
  <si>
    <t>Дотации бюджетам городских поселений на поддержку мер по обеспечению сбалансированности бюджетов</t>
  </si>
  <si>
    <t>000 20215002130000150</t>
  </si>
  <si>
    <t>Субсидии бюджетам бюджетной системы Россиийской Федерации (межбюджетные субсидии)</t>
  </si>
  <si>
    <t>000 20220000000000150</t>
  </si>
  <si>
    <t>Субсидии бюджетам на софинансирование расходных обязательств субъектов Российской Федерации, связанных с реализацией федеральной программы "Увековечивание памяти погибших при защите Отечества на 2019-2024 годы"</t>
  </si>
  <si>
    <t>000 2022529000000150</t>
  </si>
  <si>
    <t>Субсидии бюджетам городских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"Увековечивание памяти погибших при защите Отечества на 2019-2024 годы"</t>
  </si>
  <si>
    <t>000 20225299130000150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</si>
  <si>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</si>
  <si>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</si>
  <si>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</si>
  <si>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</si>
  <si>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городских поселений на выполнение передаваемых полномочий субъектов Российской Федерации</t>
  </si>
  <si>
    <t>000 20230024130000150</t>
  </si>
  <si>
    <t>000 20240000000000150</t>
  </si>
  <si>
    <t>Межбюджетные трансферты, передаваемые бюджетам на создание комфортной городской среды в малых городах и исторических поселениях - Всероссийского конкурса проектов создания комфортной городской среды</t>
  </si>
  <si>
    <t>000 2024542400000150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</si>
  <si>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</si>
  <si>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000 20245424130000150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</si>
  <si>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</si>
  <si>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</si>
  <si>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городских поселений</t>
  </si>
  <si>
    <t>000 20249999130000150</t>
  </si>
  <si>
    <t>ПРОЧИЕ БЕЗВОЗМЕЗДНЫЕ ПОСТУПЛЕНИЯ</t>
  </si>
  <si>
    <t>000 20700000000000000</t>
  </si>
  <si>
    <t>Прочие безвозмездные поступления в бюджеты городских поселений</t>
  </si>
  <si>
    <t>000 20705000130000150</t>
  </si>
  <si>
    <t>000 20705030130000150</t>
  </si>
  <si>
    <t>ВОЗВРАТ ОСТАТКОВ СУБСИДИЙ, СУБВЕНЦИЙ И ИНЫХ МЕЖБЮДЖЕТНЫХ ТРАНСФЕРТОВ, ИМЕЮЩИХ ЦЕЛЕВОЕ НАЗНАЧЕНИЕ, ПРОШЛЫХ ЛЕТ</t>
  </si>
  <si>
    <t>000 21900000000000000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</si>
  <si>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</si>
  <si>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000 21900000130000150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</si>
  <si>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</si>
  <si>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000 21960010130000150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</si>
</sst>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dd/mm/yyyy\ &quot;г.&quot;"/>
  </numFmts>
  <fonts count="21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color rgb="FFFF0000"/>
      <name val="Arial"/>
      <family val="2"/>
      <charset val="204"/>
    </font>
    <font>
      <sz val="8"/>
      <color rgb="FF00B050"/>
      <name val="Arial"/>
      <family val="2"/>
      <charset val="204"/>
    </font>
    <font>
      <sz val="6"/>
      <name val="Arial"/>
      <family val="2"/>
      <charset val="204"/>
    </font>
    <font>
      <sz val="6"/>
      <name val="Arial Cyr"/>
      <charset val="204"/>
    </font>
    <font>
      <sz val="7"/>
      <name val="Arial"/>
      <family val="2"/>
      <charset val="204"/>
    </font>
    <font>
      <sz val="8"/>
      <name val="Arial Cyr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28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0" fillId="0" borderId="0"/>
  </cellStyleXfs>
  <cellXfs count="222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9" fontId="3" fillId="0" borderId="0" xfId="0" applyNumberFormat="1" applyFont="1"/>
    <xf numFmtId="49" fontId="2" fillId="0" borderId="0" xfId="0" applyNumberFormat="1" applyFont="1"/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center"/>
    </xf>
    <xf numFmtId="4" fontId="2" fillId="0" borderId="17" xfId="0" applyNumberFormat="1" applyFont="1" applyBorder="1" applyAlignment="1">
      <alignment horizontal="right"/>
    </xf>
    <xf numFmtId="0" fontId="3" fillId="0" borderId="0" xfId="0" applyFont="1"/>
    <xf numFmtId="0" fontId="2" fillId="0" borderId="28" xfId="0" applyFont="1" applyBorder="1" applyAlignment="1">
      <alignment vertical="center" wrapText="1"/>
    </xf>
    <xf numFmtId="49" fontId="2" fillId="0" borderId="28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vertical="center"/>
    </xf>
    <xf numFmtId="0" fontId="2" fillId="0" borderId="25" xfId="0" applyFont="1" applyBorder="1" applyAlignment="1">
      <alignment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vertical="center"/>
    </xf>
    <xf numFmtId="49" fontId="2" fillId="0" borderId="13" xfId="0" applyNumberFormat="1" applyFont="1" applyBorder="1" applyAlignment="1">
      <alignment horizontal="center" vertical="center"/>
    </xf>
    <xf numFmtId="49" fontId="4" fillId="0" borderId="24" xfId="0" applyNumberFormat="1" applyFont="1" applyBorder="1" applyAlignment="1">
      <alignment horizontal="left" wrapText="1"/>
    </xf>
    <xf numFmtId="49" fontId="4" fillId="0" borderId="29" xfId="0" applyNumberFormat="1" applyFont="1" applyBorder="1" applyAlignment="1">
      <alignment horizontal="center" wrapText="1"/>
    </xf>
    <xf numFmtId="49" fontId="4" fillId="0" borderId="25" xfId="0" applyNumberFormat="1" applyFont="1" applyBorder="1" applyAlignment="1">
      <alignment horizontal="center"/>
    </xf>
    <xf numFmtId="4" fontId="4" fillId="0" borderId="10" xfId="0" applyNumberFormat="1" applyFont="1" applyBorder="1" applyAlignment="1">
      <alignment horizontal="right"/>
    </xf>
    <xf numFmtId="4" fontId="4" fillId="0" borderId="25" xfId="0" applyNumberFormat="1" applyFont="1" applyBorder="1" applyAlignment="1">
      <alignment horizontal="right"/>
    </xf>
    <xf numFmtId="4" fontId="4" fillId="0" borderId="11" xfId="0" applyNumberFormat="1" applyFont="1" applyBorder="1" applyAlignment="1">
      <alignment horizontal="right"/>
    </xf>
    <xf numFmtId="0" fontId="2" fillId="0" borderId="19" xfId="0" applyFont="1" applyBorder="1"/>
    <xf numFmtId="0" fontId="3" fillId="0" borderId="20" xfId="0" applyFont="1" applyBorder="1"/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right"/>
    </xf>
    <xf numFmtId="0" fontId="3" fillId="0" borderId="22" xfId="0" applyFont="1" applyBorder="1"/>
    <xf numFmtId="0" fontId="3" fillId="0" borderId="23" xfId="0" applyFont="1" applyBorder="1"/>
    <xf numFmtId="49" fontId="2" fillId="0" borderId="18" xfId="0" applyNumberFormat="1" applyFont="1" applyBorder="1" applyAlignment="1">
      <alignment horizontal="center" wrapText="1"/>
    </xf>
    <xf numFmtId="4" fontId="2" fillId="0" borderId="16" xfId="0" applyNumberFormat="1" applyFont="1" applyBorder="1" applyAlignment="1">
      <alignment horizontal="right"/>
    </xf>
    <xf numFmtId="4" fontId="2" fillId="0" borderId="30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 wrapText="1"/>
    </xf>
    <xf numFmtId="0" fontId="3" fillId="0" borderId="2" xfId="0" applyFont="1" applyBorder="1"/>
    <xf numFmtId="0" fontId="3" fillId="0" borderId="31" xfId="0" applyFont="1" applyBorder="1"/>
    <xf numFmtId="0" fontId="3" fillId="0" borderId="31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49" fontId="2" fillId="0" borderId="30" xfId="0" applyNumberFormat="1" applyFont="1" applyBorder="1" applyAlignment="1">
      <alignment horizontal="left" wrapText="1"/>
    </xf>
    <xf numFmtId="49" fontId="2" fillId="0" borderId="32" xfId="0" applyNumberFormat="1" applyFont="1" applyBorder="1" applyAlignment="1">
      <alignment horizontal="center" wrapText="1"/>
    </xf>
    <xf numFmtId="49" fontId="2" fillId="0" borderId="33" xfId="0" applyNumberFormat="1" applyFont="1" applyBorder="1" applyAlignment="1">
      <alignment horizontal="center"/>
    </xf>
    <xf numFmtId="4" fontId="2" fillId="0" borderId="34" xfId="0" applyNumberFormat="1" applyFont="1" applyBorder="1" applyAlignment="1">
      <alignment horizontal="right"/>
    </xf>
    <xf numFmtId="4" fontId="2" fillId="0" borderId="35" xfId="0" applyNumberFormat="1" applyFont="1" applyBorder="1" applyAlignment="1">
      <alignment horizontal="right"/>
    </xf>
    <xf numFmtId="0" fontId="5" fillId="0" borderId="0" xfId="0" applyFont="1"/>
    <xf numFmtId="0" fontId="8" fillId="0" borderId="0" xfId="0" applyFont="1"/>
    <xf numFmtId="0" fontId="5" fillId="0" borderId="0" xfId="0" applyFont="1" applyAlignment="1">
      <alignment vertical="top"/>
    </xf>
    <xf numFmtId="4" fontId="6" fillId="0" borderId="0" xfId="0" applyNumberFormat="1" applyFont="1"/>
    <xf numFmtId="0" fontId="5" fillId="0" borderId="28" xfId="0" applyFont="1" applyBorder="1"/>
    <xf numFmtId="0" fontId="6" fillId="0" borderId="0" xfId="0" applyFont="1" applyAlignment="1">
      <alignment horizontal="left" wrapText="1"/>
    </xf>
    <xf numFmtId="49" fontId="6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3" fillId="0" borderId="0" xfId="0" applyFont="1"/>
    <xf numFmtId="0" fontId="11" fillId="0" borderId="0" xfId="0" applyFont="1"/>
    <xf numFmtId="0" fontId="16" fillId="0" borderId="0" xfId="0" applyFont="1" applyFill="1" applyBorder="1" applyAlignment="1" applyProtection="1">
      <alignment vertical="center"/>
    </xf>
    <xf numFmtId="0" fontId="16" fillId="0" borderId="0" xfId="0" applyFont="1" applyBorder="1" applyAlignment="1" applyProtection="1">
      <alignment vertical="center"/>
    </xf>
    <xf numFmtId="0" fontId="16" fillId="0" borderId="0" xfId="0" applyFont="1" applyFill="1" applyBorder="1" applyAlignment="1" applyProtection="1">
      <alignment horizontal="right" vertical="center"/>
    </xf>
    <xf numFmtId="0" fontId="18" fillId="0" borderId="1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center" vertical="center"/>
    </xf>
    <xf numFmtId="49" fontId="16" fillId="0" borderId="0" xfId="0" applyNumberFormat="1" applyFont="1" applyFill="1" applyBorder="1" applyAlignment="1" applyProtection="1">
      <alignment horizontal="right" vertical="center"/>
    </xf>
    <xf numFmtId="49" fontId="18" fillId="0" borderId="49" xfId="0" applyNumberFormat="1" applyFont="1" applyBorder="1" applyAlignment="1" applyProtection="1">
      <alignment horizontal="center" vertical="center"/>
    </xf>
    <xf numFmtId="165" fontId="17" fillId="0" borderId="50" xfId="0" applyNumberFormat="1" applyFont="1" applyBorder="1" applyAlignment="1" applyProtection="1">
      <alignment horizontal="center" vertical="center"/>
    </xf>
    <xf numFmtId="49" fontId="16" fillId="0" borderId="0" xfId="0" applyNumberFormat="1" applyFont="1" applyBorder="1" applyAlignment="1" applyProtection="1">
      <alignment vertical="center"/>
    </xf>
    <xf numFmtId="49" fontId="16" fillId="0" borderId="0" xfId="0" applyNumberFormat="1" applyFont="1" applyBorder="1" applyAlignment="1" applyProtection="1">
      <alignment horizontal="center" vertical="center"/>
    </xf>
    <xf numFmtId="49" fontId="18" fillId="0" borderId="51" xfId="0" applyNumberFormat="1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 wrapText="1"/>
    </xf>
    <xf numFmtId="49" fontId="18" fillId="0" borderId="50" xfId="0" applyNumberFormat="1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49" fontId="18" fillId="0" borderId="0" xfId="0" applyNumberFormat="1" applyFont="1" applyBorder="1" applyAlignment="1" applyProtection="1">
      <alignment vertical="center"/>
    </xf>
    <xf numFmtId="49" fontId="18" fillId="0" borderId="0" xfId="0" applyNumberFormat="1" applyFont="1" applyBorder="1" applyAlignment="1" applyProtection="1">
      <alignment horizontal="left" vertical="center"/>
    </xf>
    <xf numFmtId="49" fontId="18" fillId="0" borderId="52" xfId="0" applyNumberFormat="1" applyFont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vertical="center"/>
    </xf>
    <xf numFmtId="0" fontId="16" fillId="0" borderId="20" xfId="0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center" vertical="center"/>
    </xf>
    <xf numFmtId="0" fontId="16" fillId="0" borderId="13" xfId="0" applyFont="1" applyBorder="1" applyAlignment="1" applyProtection="1">
      <alignment horizontal="center" vertical="center"/>
    </xf>
    <xf numFmtId="49" fontId="16" fillId="0" borderId="1" xfId="0" applyNumberFormat="1" applyFont="1" applyBorder="1" applyAlignment="1" applyProtection="1">
      <alignment horizontal="center" vertical="center"/>
    </xf>
    <xf numFmtId="49" fontId="16" fillId="0" borderId="53" xfId="0" applyNumberFormat="1" applyFont="1" applyFill="1" applyBorder="1" applyAlignment="1" applyProtection="1">
      <alignment horizontal="center" vertical="center"/>
    </xf>
    <xf numFmtId="49" fontId="16" fillId="0" borderId="14" xfId="0" applyNumberFormat="1" applyFont="1" applyBorder="1" applyAlignment="1" applyProtection="1">
      <alignment horizontal="center" vertical="center"/>
    </xf>
    <xf numFmtId="49" fontId="18" fillId="0" borderId="17" xfId="0" applyNumberFormat="1" applyFont="1" applyBorder="1" applyAlignment="1" applyProtection="1">
      <alignment horizontal="left" vertical="center" wrapText="1"/>
    </xf>
    <xf numFmtId="49" fontId="16" fillId="0" borderId="18" xfId="0" applyNumberFormat="1" applyFont="1" applyBorder="1" applyAlignment="1" applyProtection="1">
      <alignment horizontal="center" vertical="center" wrapText="1"/>
    </xf>
    <xf numFmtId="49" fontId="16" fillId="0" borderId="16" xfId="0" applyNumberFormat="1" applyFont="1" applyBorder="1" applyAlignment="1" applyProtection="1">
      <alignment horizontal="center" vertical="center"/>
    </xf>
    <xf numFmtId="4" fontId="19" fillId="0" borderId="17" xfId="0" applyNumberFormat="1" applyFont="1" applyBorder="1" applyAlignment="1" applyProtection="1">
      <alignment horizontal="right" vertical="center"/>
    </xf>
    <xf numFmtId="4" fontId="19" fillId="0" borderId="17" xfId="0" applyNumberFormat="1" applyFont="1" applyFill="1" applyBorder="1" applyAlignment="1" applyProtection="1">
      <alignment horizontal="right" vertical="center"/>
    </xf>
    <xf numFmtId="49" fontId="16" fillId="0" borderId="54" xfId="0" applyNumberFormat="1" applyFont="1" applyBorder="1" applyAlignment="1" applyProtection="1">
      <alignment horizontal="center" vertical="center" wrapText="1"/>
    </xf>
    <xf numFmtId="49" fontId="16" fillId="0" borderId="21" xfId="0" applyNumberFormat="1" applyFont="1" applyBorder="1" applyAlignment="1" applyProtection="1">
      <alignment horizontal="center" vertical="center"/>
    </xf>
    <xf numFmtId="4" fontId="18" fillId="0" borderId="22" xfId="0" applyNumberFormat="1" applyFont="1" applyBorder="1" applyAlignment="1" applyProtection="1">
      <alignment horizontal="right" vertical="center"/>
    </xf>
    <xf numFmtId="4" fontId="18" fillId="0" borderId="22" xfId="0" applyNumberFormat="1" applyFont="1" applyFill="1" applyBorder="1" applyAlignment="1" applyProtection="1">
      <alignment horizontal="right" vertical="center"/>
    </xf>
    <xf numFmtId="4" fontId="18" fillId="0" borderId="23" xfId="0" applyNumberFormat="1" applyFont="1" applyBorder="1" applyAlignment="1" applyProtection="1">
      <alignment horizontal="right" vertical="center"/>
    </xf>
    <xf numFmtId="49" fontId="16" fillId="0" borderId="17" xfId="0" applyNumberFormat="1" applyFont="1" applyBorder="1" applyAlignment="1" applyProtection="1">
      <alignment horizontal="center" vertical="center" wrapText="1"/>
    </xf>
    <xf numFmtId="49" fontId="18" fillId="0" borderId="17" xfId="0" applyNumberFormat="1" applyFont="1" applyBorder="1" applyAlignment="1" applyProtection="1">
      <alignment horizontal="center" vertical="center"/>
    </xf>
    <xf numFmtId="4" fontId="19" fillId="0" borderId="30" xfId="0" applyNumberFormat="1" applyFont="1" applyBorder="1" applyAlignment="1" applyProtection="1">
      <alignment horizontal="right" vertical="center"/>
    </xf>
    <xf numFmtId="49" fontId="16" fillId="0" borderId="29" xfId="0" applyNumberFormat="1" applyFont="1" applyBorder="1" applyAlignment="1" applyProtection="1">
      <alignment horizontal="center" vertical="center" wrapText="1"/>
    </xf>
    <xf numFmtId="49" fontId="18" fillId="0" borderId="25" xfId="0" applyNumberFormat="1" applyFont="1" applyBorder="1" applyAlignment="1" applyProtection="1">
      <alignment horizontal="center" vertical="center"/>
    </xf>
    <xf numFmtId="4" fontId="19" fillId="0" borderId="10" xfId="0" applyNumberFormat="1" applyFont="1" applyFill="1" applyBorder="1" applyAlignment="1" applyProtection="1">
      <alignment horizontal="right" vertical="center"/>
    </xf>
    <xf numFmtId="4" fontId="19" fillId="0" borderId="11" xfId="0" applyNumberFormat="1" applyFont="1" applyBorder="1" applyAlignment="1" applyProtection="1">
      <alignment horizontal="right" vertical="center"/>
    </xf>
    <xf numFmtId="4" fontId="19" fillId="0" borderId="10" xfId="0" applyNumberFormat="1" applyFont="1" applyBorder="1" applyAlignment="1" applyProtection="1">
      <alignment horizontal="right" vertical="center"/>
    </xf>
    <xf numFmtId="164" fontId="18" fillId="0" borderId="17" xfId="0" applyNumberFormat="1" applyFont="1" applyBorder="1" applyAlignment="1" applyProtection="1">
      <alignment horizontal="left" vertical="center" wrapText="1"/>
    </xf>
    <xf numFmtId="164" fontId="18" fillId="0" borderId="17" xfId="0" applyNumberFormat="1" applyFont="1" applyFill="1" applyBorder="1" applyAlignment="1" applyProtection="1">
      <alignment horizontal="left" vertical="center" wrapText="1"/>
    </xf>
    <xf numFmtId="49" fontId="16" fillId="0" borderId="29" xfId="0" applyNumberFormat="1" applyFont="1" applyFill="1" applyBorder="1" applyAlignment="1" applyProtection="1">
      <alignment horizontal="center" vertical="center" wrapText="1"/>
    </xf>
    <xf numFmtId="49" fontId="18" fillId="0" borderId="25" xfId="0" applyNumberFormat="1" applyFont="1" applyFill="1" applyBorder="1" applyAlignment="1" applyProtection="1">
      <alignment horizontal="center" vertical="center"/>
    </xf>
    <xf numFmtId="4" fontId="19" fillId="0" borderId="11" xfId="0" applyNumberFormat="1" applyFont="1" applyFill="1" applyBorder="1" applyAlignment="1" applyProtection="1">
      <alignment horizontal="right" vertical="center"/>
    </xf>
    <xf numFmtId="49" fontId="18" fillId="0" borderId="17" xfId="0" applyNumberFormat="1" applyFont="1" applyFill="1" applyBorder="1" applyAlignment="1" applyProtection="1">
      <alignment horizontal="left" vertical="center" wrapText="1"/>
    </xf>
    <xf numFmtId="0" fontId="18" fillId="0" borderId="17" xfId="1" applyNumberFormat="1" applyFont="1" applyFill="1" applyBorder="1" applyAlignment="1">
      <alignment horizontal="left" vertical="center" wrapText="1" readingOrder="1"/>
    </xf>
    <xf numFmtId="0" fontId="18" fillId="0" borderId="55" xfId="1" applyNumberFormat="1" applyFont="1" applyFill="1" applyBorder="1" applyAlignment="1">
      <alignment horizontal="left" vertical="center" wrapText="1" readingOrder="1"/>
    </xf>
    <xf numFmtId="49" fontId="16" fillId="0" borderId="17" xfId="0" applyNumberFormat="1" applyFont="1" applyFill="1" applyBorder="1" applyAlignment="1" applyProtection="1">
      <alignment horizontal="center" vertical="center" wrapText="1"/>
    </xf>
    <xf numFmtId="0" fontId="18" fillId="0" borderId="55" xfId="1" applyNumberFormat="1" applyFont="1" applyFill="1" applyBorder="1" applyAlignment="1">
      <alignment horizontal="center" vertical="center" wrapText="1" readingOrder="1"/>
    </xf>
    <xf numFmtId="0" fontId="18" fillId="0" borderId="56" xfId="0" applyFont="1" applyBorder="1" applyAlignment="1">
      <alignment horizontal="justify" vertical="center" wrapText="1"/>
    </xf>
    <xf numFmtId="0" fontId="16" fillId="0" borderId="26" xfId="0" applyFont="1" applyBorder="1" applyAlignment="1" applyProtection="1">
      <alignment horizontal="left"/>
    </xf>
    <xf numFmtId="0" fontId="16" fillId="0" borderId="57" xfId="0" applyFont="1" applyBorder="1" applyAlignment="1" applyProtection="1">
      <alignment horizontal="center" vertical="center"/>
    </xf>
    <xf numFmtId="0" fontId="16" fillId="0" borderId="57" xfId="0" applyFont="1" applyBorder="1" applyAlignment="1" applyProtection="1">
      <alignment horizontal="center"/>
    </xf>
    <xf numFmtId="49" fontId="16" fillId="0" borderId="57" xfId="0" applyNumberFormat="1" applyFont="1" applyBorder="1" applyAlignment="1" applyProtection="1">
      <alignment horizontal="center" vertical="center"/>
    </xf>
    <xf numFmtId="49" fontId="16" fillId="0" borderId="57" xfId="0" applyNumberFormat="1" applyFont="1" applyFill="1" applyBorder="1" applyAlignment="1" applyProtection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Fill="1"/>
    <xf numFmtId="49" fontId="2" fillId="0" borderId="5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top"/>
    </xf>
    <xf numFmtId="0" fontId="6" fillId="0" borderId="0" xfId="0" applyFont="1" applyAlignment="1">
      <alignment horizontal="right"/>
    </xf>
    <xf numFmtId="49" fontId="6" fillId="0" borderId="48" xfId="0" applyNumberFormat="1" applyFont="1" applyBorder="1" applyAlignment="1">
      <alignment horizontal="center"/>
    </xf>
    <xf numFmtId="0" fontId="6" fillId="0" borderId="0" xfId="0" applyFont="1"/>
    <xf numFmtId="0" fontId="6" fillId="0" borderId="48" xfId="0" applyFont="1" applyBorder="1" applyAlignment="1">
      <alignment horizontal="center"/>
    </xf>
    <xf numFmtId="49" fontId="6" fillId="0" borderId="48" xfId="0" applyNumberFormat="1" applyFont="1" applyBorder="1" applyAlignment="1">
      <alignment horizontal="left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4" fontId="6" fillId="0" borderId="17" xfId="0" applyNumberFormat="1" applyFont="1" applyBorder="1" applyAlignment="1">
      <alignment horizont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45" xfId="0" applyFont="1" applyBorder="1" applyAlignment="1">
      <alignment horizontal="left" wrapText="1"/>
    </xf>
    <xf numFmtId="0" fontId="6" fillId="0" borderId="46" xfId="0" applyFont="1" applyBorder="1" applyAlignment="1">
      <alignment horizontal="left" wrapText="1"/>
    </xf>
    <xf numFmtId="0" fontId="6" fillId="0" borderId="47" xfId="0" applyFont="1" applyBorder="1" applyAlignment="1">
      <alignment horizontal="left" wrapText="1"/>
    </xf>
    <xf numFmtId="49" fontId="6" fillId="0" borderId="17" xfId="0" applyNumberFormat="1" applyFont="1" applyBorder="1" applyAlignment="1">
      <alignment horizontal="center"/>
    </xf>
    <xf numFmtId="0" fontId="6" fillId="0" borderId="36" xfId="0" applyFont="1" applyBorder="1" applyAlignment="1">
      <alignment horizontal="left" wrapText="1"/>
    </xf>
    <xf numFmtId="0" fontId="6" fillId="0" borderId="43" xfId="0" applyFont="1" applyBorder="1" applyAlignment="1">
      <alignment horizontal="left" wrapText="1"/>
    </xf>
    <xf numFmtId="0" fontId="6" fillId="0" borderId="44" xfId="0" applyFont="1" applyBorder="1" applyAlignment="1">
      <alignment horizontal="left" wrapText="1"/>
    </xf>
    <xf numFmtId="49" fontId="6" fillId="0" borderId="16" xfId="0" applyNumberFormat="1" applyFont="1" applyBorder="1" applyAlignment="1">
      <alignment horizontal="center"/>
    </xf>
    <xf numFmtId="49" fontId="6" fillId="0" borderId="2" xfId="0" applyNumberFormat="1" applyFont="1" applyBorder="1" applyAlignment="1">
      <alignment horizontal="center"/>
    </xf>
    <xf numFmtId="49" fontId="6" fillId="0" borderId="18" xfId="0" applyNumberFormat="1" applyFont="1" applyBorder="1" applyAlignment="1">
      <alignment horizontal="center"/>
    </xf>
    <xf numFmtId="49" fontId="6" fillId="0" borderId="16" xfId="0" applyNumberFormat="1" applyFont="1" applyBorder="1" applyAlignment="1">
      <alignment horizontal="center" wrapText="1"/>
    </xf>
    <xf numFmtId="49" fontId="6" fillId="0" borderId="2" xfId="0" applyNumberFormat="1" applyFont="1" applyBorder="1" applyAlignment="1">
      <alignment horizontal="center" wrapText="1"/>
    </xf>
    <xf numFmtId="49" fontId="6" fillId="0" borderId="18" xfId="0" applyNumberFormat="1" applyFont="1" applyBorder="1" applyAlignment="1">
      <alignment horizontal="center" wrapText="1"/>
    </xf>
    <xf numFmtId="0" fontId="6" fillId="0" borderId="36" xfId="0" applyFont="1" applyBorder="1" applyAlignment="1">
      <alignment wrapText="1"/>
    </xf>
    <xf numFmtId="0" fontId="6" fillId="0" borderId="43" xfId="0" applyFont="1" applyBorder="1" applyAlignment="1">
      <alignment wrapText="1"/>
    </xf>
    <xf numFmtId="4" fontId="6" fillId="0" borderId="16" xfId="0" applyNumberFormat="1" applyFont="1" applyBorder="1" applyAlignment="1">
      <alignment horizontal="center"/>
    </xf>
    <xf numFmtId="4" fontId="6" fillId="0" borderId="2" xfId="0" applyNumberFormat="1" applyFont="1" applyBorder="1" applyAlignment="1">
      <alignment horizontal="center"/>
    </xf>
    <xf numFmtId="4" fontId="6" fillId="0" borderId="18" xfId="0" applyNumberFormat="1" applyFont="1" applyBorder="1" applyAlignment="1">
      <alignment horizontal="center"/>
    </xf>
    <xf numFmtId="0" fontId="6" fillId="0" borderId="36" xfId="0" applyFont="1" applyBorder="1" applyAlignment="1">
      <alignment horizontal="left"/>
    </xf>
    <xf numFmtId="0" fontId="6" fillId="0" borderId="43" xfId="0" applyFont="1" applyBorder="1" applyAlignment="1">
      <alignment horizontal="left"/>
    </xf>
    <xf numFmtId="0" fontId="6" fillId="0" borderId="44" xfId="0" applyFont="1" applyBorder="1" applyAlignment="1">
      <alignment horizontal="left"/>
    </xf>
    <xf numFmtId="0" fontId="5" fillId="0" borderId="41" xfId="0" applyFont="1" applyBorder="1" applyAlignment="1">
      <alignment horizontal="center"/>
    </xf>
    <xf numFmtId="0" fontId="5" fillId="0" borderId="42" xfId="0" applyFont="1" applyBorder="1" applyAlignment="1">
      <alignment horizontal="center"/>
    </xf>
    <xf numFmtId="4" fontId="10" fillId="0" borderId="17" xfId="0" applyNumberFormat="1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6" fillId="0" borderId="41" xfId="0" applyFont="1" applyBorder="1"/>
    <xf numFmtId="0" fontId="6" fillId="0" borderId="42" xfId="0" applyFont="1" applyBorder="1"/>
    <xf numFmtId="0" fontId="5" fillId="0" borderId="40" xfId="0" applyFont="1" applyBorder="1" applyAlignment="1">
      <alignment horizontal="center"/>
    </xf>
    <xf numFmtId="0" fontId="6" fillId="0" borderId="37" xfId="0" applyFont="1" applyBorder="1" applyAlignment="1">
      <alignment horizontal="left" vertical="center" wrapText="1" indent="2"/>
    </xf>
    <xf numFmtId="0" fontId="6" fillId="0" borderId="40" xfId="0" applyFont="1" applyBorder="1" applyAlignment="1">
      <alignment horizontal="left" vertical="center" wrapText="1" indent="2"/>
    </xf>
    <xf numFmtId="0" fontId="6" fillId="0" borderId="36" xfId="0" applyFont="1" applyBorder="1" applyAlignment="1">
      <alignment vertical="center" wrapText="1"/>
    </xf>
    <xf numFmtId="0" fontId="6" fillId="0" borderId="43" xfId="0" applyFont="1" applyBorder="1" applyAlignment="1">
      <alignment vertical="center" wrapText="1"/>
    </xf>
    <xf numFmtId="0" fontId="6" fillId="0" borderId="44" xfId="0" applyFont="1" applyBorder="1" applyAlignment="1">
      <alignment wrapText="1"/>
    </xf>
    <xf numFmtId="49" fontId="6" fillId="0" borderId="17" xfId="0" applyNumberFormat="1" applyFont="1" applyBorder="1" applyAlignment="1">
      <alignment horizontal="left"/>
    </xf>
    <xf numFmtId="0" fontId="6" fillId="0" borderId="22" xfId="0" applyFont="1" applyBorder="1" applyAlignment="1">
      <alignment horizontal="center" vertical="top"/>
    </xf>
    <xf numFmtId="0" fontId="6" fillId="0" borderId="17" xfId="0" applyFont="1" applyBorder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top" wrapText="1"/>
    </xf>
    <xf numFmtId="0" fontId="6" fillId="0" borderId="38" xfId="0" applyFont="1" applyBorder="1" applyAlignment="1">
      <alignment vertical="center" wrapText="1"/>
    </xf>
    <xf numFmtId="0" fontId="6" fillId="0" borderId="39" xfId="0" applyFont="1" applyBorder="1" applyAlignment="1">
      <alignment vertical="center" wrapText="1"/>
    </xf>
    <xf numFmtId="0" fontId="6" fillId="0" borderId="41" xfId="0" applyFont="1" applyBorder="1" applyAlignment="1">
      <alignment vertical="center" wrapText="1"/>
    </xf>
    <xf numFmtId="0" fontId="6" fillId="0" borderId="42" xfId="0" applyFont="1" applyBorder="1" applyAlignment="1">
      <alignment vertical="center" wrapText="1"/>
    </xf>
    <xf numFmtId="0" fontId="6" fillId="0" borderId="28" xfId="0" applyFont="1" applyBorder="1" applyAlignment="1">
      <alignment horizontal="left" vertical="center" wrapText="1" indent="2"/>
    </xf>
    <xf numFmtId="0" fontId="6" fillId="0" borderId="0" xfId="0" applyFont="1" applyAlignment="1">
      <alignment horizontal="left" vertical="center" wrapText="1" indent="2"/>
    </xf>
    <xf numFmtId="0" fontId="6" fillId="0" borderId="36" xfId="0" applyFont="1" applyBorder="1"/>
    <xf numFmtId="0" fontId="6" fillId="0" borderId="43" xfId="0" applyFont="1" applyBorder="1"/>
    <xf numFmtId="4" fontId="9" fillId="0" borderId="17" xfId="0" applyNumberFormat="1" applyFont="1" applyBorder="1" applyAlignment="1">
      <alignment horizontal="center"/>
    </xf>
    <xf numFmtId="0" fontId="16" fillId="0" borderId="3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 wrapText="1"/>
    </xf>
    <xf numFmtId="0" fontId="16" fillId="0" borderId="9" xfId="0" applyFont="1" applyBorder="1" applyAlignment="1" applyProtection="1">
      <alignment horizontal="center" vertical="center" wrapText="1"/>
    </xf>
    <xf numFmtId="0" fontId="16" fillId="0" borderId="4" xfId="0" applyFont="1" applyBorder="1" applyAlignment="1" applyProtection="1">
      <alignment horizontal="center" vertical="center" wrapText="1"/>
    </xf>
    <xf numFmtId="0" fontId="16" fillId="0" borderId="7" xfId="0" applyFont="1" applyBorder="1" applyAlignment="1" applyProtection="1">
      <alignment horizontal="center" vertical="center" wrapText="1"/>
    </xf>
    <xf numFmtId="0" fontId="16" fillId="0" borderId="10" xfId="0" applyFont="1" applyBorder="1" applyAlignment="1" applyProtection="1">
      <alignment horizontal="center" vertical="center" wrapText="1"/>
    </xf>
    <xf numFmtId="49" fontId="16" fillId="0" borderId="4" xfId="0" applyNumberFormat="1" applyFont="1" applyBorder="1" applyAlignment="1" applyProtection="1">
      <alignment horizontal="center" vertical="center" wrapText="1"/>
    </xf>
    <xf numFmtId="49" fontId="16" fillId="0" borderId="7" xfId="0" applyNumberFormat="1" applyFont="1" applyBorder="1" applyAlignment="1" applyProtection="1">
      <alignment horizontal="center" vertical="center" wrapText="1"/>
    </xf>
    <xf numFmtId="49" fontId="16" fillId="0" borderId="10" xfId="0" applyNumberFormat="1" applyFont="1" applyBorder="1" applyAlignment="1" applyProtection="1">
      <alignment horizontal="center" vertical="center" wrapText="1"/>
    </xf>
    <xf numFmtId="49" fontId="16" fillId="0" borderId="4" xfId="0" applyNumberFormat="1" applyFont="1" applyFill="1" applyBorder="1" applyAlignment="1" applyProtection="1">
      <alignment horizontal="center" vertical="center" wrapText="1"/>
    </xf>
    <xf numFmtId="49" fontId="16" fillId="0" borderId="7" xfId="0" applyNumberFormat="1" applyFont="1" applyFill="1" applyBorder="1" applyAlignment="1" applyProtection="1">
      <alignment horizontal="center" vertical="center" wrapText="1"/>
    </xf>
    <xf numFmtId="49" fontId="16" fillId="0" borderId="10" xfId="0" applyNumberFormat="1" applyFont="1" applyFill="1" applyBorder="1" applyAlignment="1" applyProtection="1">
      <alignment horizontal="center" vertical="center" wrapText="1"/>
    </xf>
    <xf numFmtId="49" fontId="16" fillId="0" borderId="5" xfId="0" applyNumberFormat="1" applyFont="1" applyBorder="1" applyAlignment="1" applyProtection="1">
      <alignment horizontal="center" vertical="center" wrapText="1"/>
    </xf>
    <xf numFmtId="49" fontId="16" fillId="0" borderId="8" xfId="0" applyNumberFormat="1" applyFont="1" applyBorder="1" applyAlignment="1" applyProtection="1">
      <alignment horizontal="center" vertical="center" wrapText="1"/>
    </xf>
    <xf numFmtId="49" fontId="16" fillId="0" borderId="11" xfId="0" applyNumberFormat="1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49" fontId="18" fillId="0" borderId="48" xfId="0" applyNumberFormat="1" applyFont="1" applyBorder="1" applyAlignment="1" applyProtection="1">
      <alignment horizontal="left" vertical="center" wrapText="1"/>
    </xf>
    <xf numFmtId="49" fontId="18" fillId="0" borderId="48" xfId="0" applyNumberFormat="1" applyFont="1" applyBorder="1" applyAlignment="1" applyProtection="1">
      <alignment vertical="center" wrapText="1"/>
    </xf>
    <xf numFmtId="49" fontId="18" fillId="0" borderId="2" xfId="0" applyNumberFormat="1" applyFont="1" applyBorder="1" applyAlignment="1" applyProtection="1">
      <alignment horizontal="left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190500</xdr:rowOff>
    </xdr:from>
    <xdr:to>
      <xdr:col>2</xdr:col>
      <xdr:colOff>2162175</xdr:colOff>
      <xdr:row>22</xdr:row>
      <xdr:rowOff>47625</xdr:rowOff>
    </xdr:to>
    <xdr:grpSp>
      <xdr:nvGrpSpPr>
        <xdr:cNvPr id="3073" name="Group 1">
          <a:extLst>
            <a:ext uri="{FF2B5EF4-FFF2-40B4-BE49-F238E27FC236}">
              <a16:creationId xmlns="" xmlns:a16="http://schemas.microsoft.com/office/drawing/2014/main" id="{A235B51B-93D4-463A-AB6F-D4B6BA311A40}"/>
            </a:ext>
          </a:extLst>
        </xdr:cNvPr>
        <xdr:cNvGrpSpPr>
          <a:grpSpLocks/>
        </xdr:cNvGrpSpPr>
      </xdr:nvGrpSpPr>
      <xdr:grpSpPr bwMode="auto">
        <a:xfrm>
          <a:off x="0" y="3714750"/>
          <a:ext cx="171450" cy="0"/>
          <a:chOff x="0" y="0"/>
          <a:chExt cx="1023" cy="255"/>
        </a:xfrm>
      </xdr:grpSpPr>
      <xdr:sp macro="" textlink="">
        <xdr:nvSpPr>
          <xdr:cNvPr id="3074" name="Text Box 2">
            <a:extLst>
              <a:ext uri="{FF2B5EF4-FFF2-40B4-BE49-F238E27FC236}">
                <a16:creationId xmlns="" xmlns:a16="http://schemas.microsoft.com/office/drawing/2014/main" id="{3149D70F-E795-4D23-AC0D-74805090F56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3075" name="Text Box 3">
            <a:extLst>
              <a:ext uri="{FF2B5EF4-FFF2-40B4-BE49-F238E27FC236}">
                <a16:creationId xmlns="" xmlns:a16="http://schemas.microsoft.com/office/drawing/2014/main" id="{BDC87A21-D4FD-4F39-A709-FF61E4E4FEF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76" name="Text Box 4">
            <a:extLst>
              <a:ext uri="{FF2B5EF4-FFF2-40B4-BE49-F238E27FC236}">
                <a16:creationId xmlns="" xmlns:a16="http://schemas.microsoft.com/office/drawing/2014/main" id="{97D832FC-77FE-4A68-A7E0-7C7872ABF80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77" name="Line 5">
            <a:extLst>
              <a:ext uri="{FF2B5EF4-FFF2-40B4-BE49-F238E27FC236}">
                <a16:creationId xmlns="" xmlns:a16="http://schemas.microsoft.com/office/drawing/2014/main" id="{A3B901B3-EFBA-409F-982C-702C7C054B1F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8" name="Text Box 6">
            <a:extLst>
              <a:ext uri="{FF2B5EF4-FFF2-40B4-BE49-F238E27FC236}">
                <a16:creationId xmlns="" xmlns:a16="http://schemas.microsoft.com/office/drawing/2014/main" id="{289CFF41-4E7F-429E-9B3D-024C9167378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79" name="Text Box 7">
            <a:extLst>
              <a:ext uri="{FF2B5EF4-FFF2-40B4-BE49-F238E27FC236}">
                <a16:creationId xmlns="" xmlns:a16="http://schemas.microsoft.com/office/drawing/2014/main" id="{416C2C34-525D-41EC-A100-426DA7B5535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0" name="Line 8">
            <a:extLst>
              <a:ext uri="{FF2B5EF4-FFF2-40B4-BE49-F238E27FC236}">
                <a16:creationId xmlns="" xmlns:a16="http://schemas.microsoft.com/office/drawing/2014/main" id="{83CAC72A-1F9F-4BE2-9ACF-5652ACD334A3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2</xdr:col>
      <xdr:colOff>2162175</xdr:colOff>
      <xdr:row>26</xdr:row>
      <xdr:rowOff>66675</xdr:rowOff>
    </xdr:to>
    <xdr:grpSp>
      <xdr:nvGrpSpPr>
        <xdr:cNvPr id="3081" name="Group 9">
          <a:extLst>
            <a:ext uri="{FF2B5EF4-FFF2-40B4-BE49-F238E27FC236}">
              <a16:creationId xmlns="" xmlns:a16="http://schemas.microsoft.com/office/drawing/2014/main" id="{3C0BE05F-0EF8-4607-816A-96520DD3EE58}"/>
            </a:ext>
          </a:extLst>
        </xdr:cNvPr>
        <xdr:cNvGrpSpPr>
          <a:grpSpLocks/>
        </xdr:cNvGrpSpPr>
      </xdr:nvGrpSpPr>
      <xdr:grpSpPr bwMode="auto">
        <a:xfrm>
          <a:off x="0" y="3790950"/>
          <a:ext cx="171450" cy="476250"/>
          <a:chOff x="0" y="0"/>
          <a:chExt cx="1023" cy="255"/>
        </a:xfrm>
      </xdr:grpSpPr>
      <xdr:sp macro="" textlink="">
        <xdr:nvSpPr>
          <xdr:cNvPr id="3082" name="Text Box 10">
            <a:extLst>
              <a:ext uri="{FF2B5EF4-FFF2-40B4-BE49-F238E27FC236}">
                <a16:creationId xmlns="" xmlns:a16="http://schemas.microsoft.com/office/drawing/2014/main" id="{C18F24FD-A383-43F3-A23A-22D8DCDE88D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083" name="Text Box 11">
            <a:extLst>
              <a:ext uri="{FF2B5EF4-FFF2-40B4-BE49-F238E27FC236}">
                <a16:creationId xmlns="" xmlns:a16="http://schemas.microsoft.com/office/drawing/2014/main" id="{76C22528-C38A-4F56-82C2-8529428A422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84" name="Text Box 12">
            <a:extLst>
              <a:ext uri="{FF2B5EF4-FFF2-40B4-BE49-F238E27FC236}">
                <a16:creationId xmlns="" xmlns:a16="http://schemas.microsoft.com/office/drawing/2014/main" id="{130FE983-A033-4966-B087-CAE9512D596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85" name="Line 13">
            <a:extLst>
              <a:ext uri="{FF2B5EF4-FFF2-40B4-BE49-F238E27FC236}">
                <a16:creationId xmlns="" xmlns:a16="http://schemas.microsoft.com/office/drawing/2014/main" id="{2E602EC3-8D94-4E26-A24F-88140C6B0A5C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6" name="Text Box 14">
            <a:extLst>
              <a:ext uri="{FF2B5EF4-FFF2-40B4-BE49-F238E27FC236}">
                <a16:creationId xmlns="" xmlns:a16="http://schemas.microsoft.com/office/drawing/2014/main" id="{D5E53010-56B4-43C8-A4D4-B6231A4CC16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87" name="Text Box 15">
            <a:extLst>
              <a:ext uri="{FF2B5EF4-FFF2-40B4-BE49-F238E27FC236}">
                <a16:creationId xmlns="" xmlns:a16="http://schemas.microsoft.com/office/drawing/2014/main" id="{D801E56C-B5F5-4229-8515-C93853AFB86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88" name="Line 16">
            <a:extLst>
              <a:ext uri="{FF2B5EF4-FFF2-40B4-BE49-F238E27FC236}">
                <a16:creationId xmlns="" xmlns:a16="http://schemas.microsoft.com/office/drawing/2014/main" id="{62E021D6-09C4-4D0A-96D5-2BBC2CBEDE07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2</xdr:col>
      <xdr:colOff>2162175</xdr:colOff>
      <xdr:row>29</xdr:row>
      <xdr:rowOff>114300</xdr:rowOff>
    </xdr:to>
    <xdr:grpSp>
      <xdr:nvGrpSpPr>
        <xdr:cNvPr id="3089" name="Group 17">
          <a:extLst>
            <a:ext uri="{FF2B5EF4-FFF2-40B4-BE49-F238E27FC236}">
              <a16:creationId xmlns="" xmlns:a16="http://schemas.microsoft.com/office/drawing/2014/main" id="{4698E1A5-0C33-488B-BE5D-57188E4C0524}"/>
            </a:ext>
          </a:extLst>
        </xdr:cNvPr>
        <xdr:cNvGrpSpPr>
          <a:grpSpLocks/>
        </xdr:cNvGrpSpPr>
      </xdr:nvGrpSpPr>
      <xdr:grpSpPr bwMode="auto">
        <a:xfrm>
          <a:off x="0" y="4457700"/>
          <a:ext cx="171450" cy="342900"/>
          <a:chOff x="0" y="0"/>
          <a:chExt cx="1023" cy="255"/>
        </a:xfrm>
      </xdr:grpSpPr>
      <xdr:sp macro="" textlink="">
        <xdr:nvSpPr>
          <xdr:cNvPr id="3090" name="Text Box 18">
            <a:extLst>
              <a:ext uri="{FF2B5EF4-FFF2-40B4-BE49-F238E27FC236}">
                <a16:creationId xmlns="" xmlns:a16="http://schemas.microsoft.com/office/drawing/2014/main" id="{2610676E-AC48-4E5C-9764-94A33E1909C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3091" name="Text Box 19">
            <a:extLst>
              <a:ext uri="{FF2B5EF4-FFF2-40B4-BE49-F238E27FC236}">
                <a16:creationId xmlns="" xmlns:a16="http://schemas.microsoft.com/office/drawing/2014/main" id="{5B1DF874-162E-440B-AF56-E46F11F7ADD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092" name="Text Box 20">
            <a:extLst>
              <a:ext uri="{FF2B5EF4-FFF2-40B4-BE49-F238E27FC236}">
                <a16:creationId xmlns="" xmlns:a16="http://schemas.microsoft.com/office/drawing/2014/main" id="{7DC218EA-0161-4516-AAB4-172E6C65960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93" name="Line 21">
            <a:extLst>
              <a:ext uri="{FF2B5EF4-FFF2-40B4-BE49-F238E27FC236}">
                <a16:creationId xmlns="" xmlns:a16="http://schemas.microsoft.com/office/drawing/2014/main" id="{BCB914E7-8EB7-427A-80EF-958FA7F98024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4" name="Text Box 22">
            <a:extLst>
              <a:ext uri="{FF2B5EF4-FFF2-40B4-BE49-F238E27FC236}">
                <a16:creationId xmlns="" xmlns:a16="http://schemas.microsoft.com/office/drawing/2014/main" id="{43C747D2-DF14-41FA-AD2E-66DD8574C50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095" name="Text Box 23">
            <a:extLst>
              <a:ext uri="{FF2B5EF4-FFF2-40B4-BE49-F238E27FC236}">
                <a16:creationId xmlns="" xmlns:a16="http://schemas.microsoft.com/office/drawing/2014/main" id="{308B8399-D05C-498B-8D79-5AA5CAE82D6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096" name="Line 24">
            <a:extLst>
              <a:ext uri="{FF2B5EF4-FFF2-40B4-BE49-F238E27FC236}">
                <a16:creationId xmlns="" xmlns:a16="http://schemas.microsoft.com/office/drawing/2014/main" id="{60B9556B-4B67-4C7B-AC80-B666EB8A1E41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11</xdr:row>
      <xdr:rowOff>0</xdr:rowOff>
    </xdr:from>
    <xdr:to>
      <xdr:col>3</xdr:col>
      <xdr:colOff>0</xdr:colOff>
      <xdr:row>22</xdr:row>
      <xdr:rowOff>47625</xdr:rowOff>
    </xdr:to>
    <xdr:grpSp>
      <xdr:nvGrpSpPr>
        <xdr:cNvPr id="26" name="Group 1">
          <a:extLst>
            <a:ext uri="{FF2B5EF4-FFF2-40B4-BE49-F238E27FC236}">
              <a16:creationId xmlns="" xmlns:a16="http://schemas.microsoft.com/office/drawing/2014/main" id="{D7111E3E-6B10-470F-981D-CA3FFAAA86CE}"/>
            </a:ext>
          </a:extLst>
        </xdr:cNvPr>
        <xdr:cNvGrpSpPr>
          <a:grpSpLocks/>
        </xdr:cNvGrpSpPr>
      </xdr:nvGrpSpPr>
      <xdr:grpSpPr bwMode="auto">
        <a:xfrm>
          <a:off x="0" y="2647950"/>
          <a:ext cx="171450" cy="1066800"/>
          <a:chOff x="0" y="0"/>
          <a:chExt cx="1023" cy="255"/>
        </a:xfrm>
      </xdr:grpSpPr>
      <xdr:sp macro="" textlink="">
        <xdr:nvSpPr>
          <xdr:cNvPr id="27" name="Text Box 2">
            <a:extLst>
              <a:ext uri="{FF2B5EF4-FFF2-40B4-BE49-F238E27FC236}">
                <a16:creationId xmlns="" xmlns:a16="http://schemas.microsoft.com/office/drawing/2014/main" id="{9E294187-A23D-4FE7-9E58-2888072658B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28" name="Text Box 3">
            <a:extLst>
              <a:ext uri="{FF2B5EF4-FFF2-40B4-BE49-F238E27FC236}">
                <a16:creationId xmlns="" xmlns:a16="http://schemas.microsoft.com/office/drawing/2014/main" id="{BC69FC5C-1DB1-4F55-954E-485F36A7216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9" name="Text Box 4">
            <a:extLst>
              <a:ext uri="{FF2B5EF4-FFF2-40B4-BE49-F238E27FC236}">
                <a16:creationId xmlns="" xmlns:a16="http://schemas.microsoft.com/office/drawing/2014/main" id="{D868E753-784B-417D-9FBC-37ECEE551B3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0" name="Line 5">
            <a:extLst>
              <a:ext uri="{FF2B5EF4-FFF2-40B4-BE49-F238E27FC236}">
                <a16:creationId xmlns="" xmlns:a16="http://schemas.microsoft.com/office/drawing/2014/main" id="{8583D54E-30DF-4F5F-820D-B54D7777F599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1" name="Text Box 6">
            <a:extLst>
              <a:ext uri="{FF2B5EF4-FFF2-40B4-BE49-F238E27FC236}">
                <a16:creationId xmlns="" xmlns:a16="http://schemas.microsoft.com/office/drawing/2014/main" id="{331CAA91-4FBB-4715-BAA2-3A6131571DE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2" name="Text Box 7">
            <a:extLst>
              <a:ext uri="{FF2B5EF4-FFF2-40B4-BE49-F238E27FC236}">
                <a16:creationId xmlns="" xmlns:a16="http://schemas.microsoft.com/office/drawing/2014/main" id="{4E3816D5-E33B-4F09-A58B-F7B80068253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33" name="Line 8">
            <a:extLst>
              <a:ext uri="{FF2B5EF4-FFF2-40B4-BE49-F238E27FC236}">
                <a16:creationId xmlns="" xmlns:a16="http://schemas.microsoft.com/office/drawing/2014/main" id="{62DACDE7-19B1-4529-8796-43AAFFE2CCB2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0</xdr:rowOff>
    </xdr:from>
    <xdr:to>
      <xdr:col>3</xdr:col>
      <xdr:colOff>0</xdr:colOff>
      <xdr:row>26</xdr:row>
      <xdr:rowOff>66675</xdr:rowOff>
    </xdr:to>
    <xdr:grpSp>
      <xdr:nvGrpSpPr>
        <xdr:cNvPr id="34" name="Group 9">
          <a:extLst>
            <a:ext uri="{FF2B5EF4-FFF2-40B4-BE49-F238E27FC236}">
              <a16:creationId xmlns="" xmlns:a16="http://schemas.microsoft.com/office/drawing/2014/main" id="{84C1B2B1-48D2-42A5-9EB6-F88D5D250EB5}"/>
            </a:ext>
          </a:extLst>
        </xdr:cNvPr>
        <xdr:cNvGrpSpPr>
          <a:grpSpLocks/>
        </xdr:cNvGrpSpPr>
      </xdr:nvGrpSpPr>
      <xdr:grpSpPr bwMode="auto">
        <a:xfrm>
          <a:off x="0" y="3714750"/>
          <a:ext cx="171450" cy="552450"/>
          <a:chOff x="0" y="0"/>
          <a:chExt cx="1023" cy="255"/>
        </a:xfrm>
      </xdr:grpSpPr>
      <xdr:sp macro="" textlink="">
        <xdr:nvSpPr>
          <xdr:cNvPr id="35" name="Text Box 10">
            <a:extLst>
              <a:ext uri="{FF2B5EF4-FFF2-40B4-BE49-F238E27FC236}">
                <a16:creationId xmlns="" xmlns:a16="http://schemas.microsoft.com/office/drawing/2014/main" id="{98FA9F45-5FA1-4ED0-B689-376440F6B56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36" name="Text Box 11">
            <a:extLst>
              <a:ext uri="{FF2B5EF4-FFF2-40B4-BE49-F238E27FC236}">
                <a16:creationId xmlns="" xmlns:a16="http://schemas.microsoft.com/office/drawing/2014/main" id="{2D153327-6007-442A-A9CD-125F54C9621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37" name="Text Box 12">
            <a:extLst>
              <a:ext uri="{FF2B5EF4-FFF2-40B4-BE49-F238E27FC236}">
                <a16:creationId xmlns="" xmlns:a16="http://schemas.microsoft.com/office/drawing/2014/main" id="{B6F9BD25-3F44-4A19-B54A-0215FE59991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38" name="Line 13">
            <a:extLst>
              <a:ext uri="{FF2B5EF4-FFF2-40B4-BE49-F238E27FC236}">
                <a16:creationId xmlns="" xmlns:a16="http://schemas.microsoft.com/office/drawing/2014/main" id="{1245CFA0-E799-40D4-887F-6B89E4F58726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39" name="Text Box 14">
            <a:extLst>
              <a:ext uri="{FF2B5EF4-FFF2-40B4-BE49-F238E27FC236}">
                <a16:creationId xmlns="" xmlns:a16="http://schemas.microsoft.com/office/drawing/2014/main" id="{B72A8F61-1B88-4C21-B332-F7BC6114BCC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40" name="Text Box 15">
            <a:extLst>
              <a:ext uri="{FF2B5EF4-FFF2-40B4-BE49-F238E27FC236}">
                <a16:creationId xmlns="" xmlns:a16="http://schemas.microsoft.com/office/drawing/2014/main" id="{857C65D2-BC37-4B1E-B816-F618BB1EC1F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1" name="Line 16">
            <a:extLst>
              <a:ext uri="{FF2B5EF4-FFF2-40B4-BE49-F238E27FC236}">
                <a16:creationId xmlns="" xmlns:a16="http://schemas.microsoft.com/office/drawing/2014/main" id="{DE90812B-1EC5-4442-91B0-F53AEF82B932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3</xdr:col>
      <xdr:colOff>0</xdr:colOff>
      <xdr:row>29</xdr:row>
      <xdr:rowOff>114300</xdr:rowOff>
    </xdr:to>
    <xdr:grpSp>
      <xdr:nvGrpSpPr>
        <xdr:cNvPr id="42" name="Group 17">
          <a:extLst>
            <a:ext uri="{FF2B5EF4-FFF2-40B4-BE49-F238E27FC236}">
              <a16:creationId xmlns="" xmlns:a16="http://schemas.microsoft.com/office/drawing/2014/main" id="{79438419-C80F-4879-A746-46443529DED1}"/>
            </a:ext>
          </a:extLst>
        </xdr:cNvPr>
        <xdr:cNvGrpSpPr>
          <a:grpSpLocks/>
        </xdr:cNvGrpSpPr>
      </xdr:nvGrpSpPr>
      <xdr:grpSpPr bwMode="auto">
        <a:xfrm>
          <a:off x="0" y="4457700"/>
          <a:ext cx="171450" cy="342900"/>
          <a:chOff x="0" y="0"/>
          <a:chExt cx="1023" cy="255"/>
        </a:xfrm>
      </xdr:grpSpPr>
      <xdr:sp macro="" textlink="">
        <xdr:nvSpPr>
          <xdr:cNvPr id="43" name="Text Box 18">
            <a:extLst>
              <a:ext uri="{FF2B5EF4-FFF2-40B4-BE49-F238E27FC236}">
                <a16:creationId xmlns="" xmlns:a16="http://schemas.microsoft.com/office/drawing/2014/main" id="{8A18AD24-C65A-4943-A804-21B9E90D2B4A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44" name="Text Box 19">
            <a:extLst>
              <a:ext uri="{FF2B5EF4-FFF2-40B4-BE49-F238E27FC236}">
                <a16:creationId xmlns="" xmlns:a16="http://schemas.microsoft.com/office/drawing/2014/main" id="{2AB50CA8-5F7E-4558-82CB-8DA1239615B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45" name="Text Box 20">
            <a:extLst>
              <a:ext uri="{FF2B5EF4-FFF2-40B4-BE49-F238E27FC236}">
                <a16:creationId xmlns="" xmlns:a16="http://schemas.microsoft.com/office/drawing/2014/main" id="{0F32A34E-9C2D-47BE-99BB-E546D6E1CF6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46" name="Line 21">
            <a:extLst>
              <a:ext uri="{FF2B5EF4-FFF2-40B4-BE49-F238E27FC236}">
                <a16:creationId xmlns="" xmlns:a16="http://schemas.microsoft.com/office/drawing/2014/main" id="{1B39FAE9-01DC-46F8-B554-A551EDA36D44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47" name="Text Box 22">
            <a:extLst>
              <a:ext uri="{FF2B5EF4-FFF2-40B4-BE49-F238E27FC236}">
                <a16:creationId xmlns="" xmlns:a16="http://schemas.microsoft.com/office/drawing/2014/main" id="{B7AC9346-2FC6-4A4D-8221-12305C53150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48" name="Text Box 23">
            <a:extLst>
              <a:ext uri="{FF2B5EF4-FFF2-40B4-BE49-F238E27FC236}">
                <a16:creationId xmlns="" xmlns:a16="http://schemas.microsoft.com/office/drawing/2014/main" id="{E89E44E8-3136-4173-A7B3-542CFF6E075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49" name="Line 24">
            <a:extLst>
              <a:ext uri="{FF2B5EF4-FFF2-40B4-BE49-F238E27FC236}">
                <a16:creationId xmlns="" xmlns:a16="http://schemas.microsoft.com/office/drawing/2014/main" id="{EEFB9204-4EED-4CC5-90DE-EBA1258C366F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11</xdr:row>
      <xdr:rowOff>0</xdr:rowOff>
    </xdr:from>
    <xdr:to>
      <xdr:col>3</xdr:col>
      <xdr:colOff>0</xdr:colOff>
      <xdr:row>22</xdr:row>
      <xdr:rowOff>47625</xdr:rowOff>
    </xdr:to>
    <xdr:grpSp>
      <xdr:nvGrpSpPr>
        <xdr:cNvPr id="50" name="Group 1">
          <a:extLst>
            <a:ext uri="{FF2B5EF4-FFF2-40B4-BE49-F238E27FC236}">
              <a16:creationId xmlns="" xmlns:a16="http://schemas.microsoft.com/office/drawing/2014/main" id="{CBE0C479-E7BE-4463-AE7E-7F50DF079C66}"/>
            </a:ext>
          </a:extLst>
        </xdr:cNvPr>
        <xdr:cNvGrpSpPr>
          <a:grpSpLocks/>
        </xdr:cNvGrpSpPr>
      </xdr:nvGrpSpPr>
      <xdr:grpSpPr bwMode="auto">
        <a:xfrm>
          <a:off x="0" y="2647950"/>
          <a:ext cx="171450" cy="1066800"/>
          <a:chOff x="0" y="0"/>
          <a:chExt cx="1023" cy="255"/>
        </a:xfrm>
      </xdr:grpSpPr>
      <xdr:sp macro="" textlink="">
        <xdr:nvSpPr>
          <xdr:cNvPr id="51" name="Text Box 2">
            <a:extLst>
              <a:ext uri="{FF2B5EF4-FFF2-40B4-BE49-F238E27FC236}">
                <a16:creationId xmlns="" xmlns:a16="http://schemas.microsoft.com/office/drawing/2014/main" id="{FE97BBC7-C45B-41EB-BD41-FB68737556E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52" name="Text Box 3">
            <a:extLst>
              <a:ext uri="{FF2B5EF4-FFF2-40B4-BE49-F238E27FC236}">
                <a16:creationId xmlns="" xmlns:a16="http://schemas.microsoft.com/office/drawing/2014/main" id="{CCC3AB77-C314-4039-B26E-11185EC23F4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53" name="Text Box 4">
            <a:extLst>
              <a:ext uri="{FF2B5EF4-FFF2-40B4-BE49-F238E27FC236}">
                <a16:creationId xmlns="" xmlns:a16="http://schemas.microsoft.com/office/drawing/2014/main" id="{E2877E13-AD2F-4D45-97B5-C41FD52CE48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54" name="Line 5">
            <a:extLst>
              <a:ext uri="{FF2B5EF4-FFF2-40B4-BE49-F238E27FC236}">
                <a16:creationId xmlns="" xmlns:a16="http://schemas.microsoft.com/office/drawing/2014/main" id="{D5DC6F14-4C73-499B-81EB-E21EC58050CD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55" name="Text Box 6">
            <a:extLst>
              <a:ext uri="{FF2B5EF4-FFF2-40B4-BE49-F238E27FC236}">
                <a16:creationId xmlns="" xmlns:a16="http://schemas.microsoft.com/office/drawing/2014/main" id="{8FFB08E0-67CA-4E29-86B1-8301060CAD0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56" name="Text Box 7">
            <a:extLst>
              <a:ext uri="{FF2B5EF4-FFF2-40B4-BE49-F238E27FC236}">
                <a16:creationId xmlns="" xmlns:a16="http://schemas.microsoft.com/office/drawing/2014/main" id="{4ED84A96-2F6B-4CA4-82E1-44B3DCB9AB6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57" name="Line 8">
            <a:extLst>
              <a:ext uri="{FF2B5EF4-FFF2-40B4-BE49-F238E27FC236}">
                <a16:creationId xmlns="" xmlns:a16="http://schemas.microsoft.com/office/drawing/2014/main" id="{78A4AAE8-60EA-413C-9035-F34FDBCFA1E3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0</xdr:rowOff>
    </xdr:from>
    <xdr:to>
      <xdr:col>3</xdr:col>
      <xdr:colOff>0</xdr:colOff>
      <xdr:row>26</xdr:row>
      <xdr:rowOff>66675</xdr:rowOff>
    </xdr:to>
    <xdr:grpSp>
      <xdr:nvGrpSpPr>
        <xdr:cNvPr id="58" name="Group 9">
          <a:extLst>
            <a:ext uri="{FF2B5EF4-FFF2-40B4-BE49-F238E27FC236}">
              <a16:creationId xmlns="" xmlns:a16="http://schemas.microsoft.com/office/drawing/2014/main" id="{019FBAC9-1D44-44A1-91FD-00AE0D872853}"/>
            </a:ext>
          </a:extLst>
        </xdr:cNvPr>
        <xdr:cNvGrpSpPr>
          <a:grpSpLocks/>
        </xdr:cNvGrpSpPr>
      </xdr:nvGrpSpPr>
      <xdr:grpSpPr bwMode="auto">
        <a:xfrm>
          <a:off x="0" y="3714750"/>
          <a:ext cx="171450" cy="552450"/>
          <a:chOff x="0" y="0"/>
          <a:chExt cx="1023" cy="255"/>
        </a:xfrm>
      </xdr:grpSpPr>
      <xdr:sp macro="" textlink="">
        <xdr:nvSpPr>
          <xdr:cNvPr id="59" name="Text Box 10">
            <a:extLst>
              <a:ext uri="{FF2B5EF4-FFF2-40B4-BE49-F238E27FC236}">
                <a16:creationId xmlns="" xmlns:a16="http://schemas.microsoft.com/office/drawing/2014/main" id="{68B56D20-21D3-46C8-BFD5-933AEC23CA3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60" name="Text Box 11">
            <a:extLst>
              <a:ext uri="{FF2B5EF4-FFF2-40B4-BE49-F238E27FC236}">
                <a16:creationId xmlns="" xmlns:a16="http://schemas.microsoft.com/office/drawing/2014/main" id="{93C31765-BC11-45BE-B0DF-A46D8B32584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61" name="Text Box 12">
            <a:extLst>
              <a:ext uri="{FF2B5EF4-FFF2-40B4-BE49-F238E27FC236}">
                <a16:creationId xmlns="" xmlns:a16="http://schemas.microsoft.com/office/drawing/2014/main" id="{ACA24E45-4828-4903-8C15-A9AB04A2762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2" name="Line 13">
            <a:extLst>
              <a:ext uri="{FF2B5EF4-FFF2-40B4-BE49-F238E27FC236}">
                <a16:creationId xmlns="" xmlns:a16="http://schemas.microsoft.com/office/drawing/2014/main" id="{68539AE1-29D3-4028-949B-89DE7DB0D0DC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63" name="Text Box 14">
            <a:extLst>
              <a:ext uri="{FF2B5EF4-FFF2-40B4-BE49-F238E27FC236}">
                <a16:creationId xmlns="" xmlns:a16="http://schemas.microsoft.com/office/drawing/2014/main" id="{EB1D83A9-76D7-4500-824C-6C216FD6B37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64" name="Text Box 15">
            <a:extLst>
              <a:ext uri="{FF2B5EF4-FFF2-40B4-BE49-F238E27FC236}">
                <a16:creationId xmlns="" xmlns:a16="http://schemas.microsoft.com/office/drawing/2014/main" id="{AFA4FA04-9BFD-42D8-850A-1043AADB981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65" name="Line 16">
            <a:extLst>
              <a:ext uri="{FF2B5EF4-FFF2-40B4-BE49-F238E27FC236}">
                <a16:creationId xmlns="" xmlns:a16="http://schemas.microsoft.com/office/drawing/2014/main" id="{3B6496E3-880F-4BA5-A9C6-6A5ABB25CA83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3</xdr:col>
      <xdr:colOff>0</xdr:colOff>
      <xdr:row>29</xdr:row>
      <xdr:rowOff>114300</xdr:rowOff>
    </xdr:to>
    <xdr:grpSp>
      <xdr:nvGrpSpPr>
        <xdr:cNvPr id="66" name="Group 17">
          <a:extLst>
            <a:ext uri="{FF2B5EF4-FFF2-40B4-BE49-F238E27FC236}">
              <a16:creationId xmlns="" xmlns:a16="http://schemas.microsoft.com/office/drawing/2014/main" id="{9D18544E-3DEF-459B-82D1-26B0A1BEAD10}"/>
            </a:ext>
          </a:extLst>
        </xdr:cNvPr>
        <xdr:cNvGrpSpPr>
          <a:grpSpLocks/>
        </xdr:cNvGrpSpPr>
      </xdr:nvGrpSpPr>
      <xdr:grpSpPr bwMode="auto">
        <a:xfrm>
          <a:off x="0" y="4457700"/>
          <a:ext cx="171450" cy="342900"/>
          <a:chOff x="0" y="0"/>
          <a:chExt cx="1023" cy="255"/>
        </a:xfrm>
      </xdr:grpSpPr>
      <xdr:sp macro="" textlink="">
        <xdr:nvSpPr>
          <xdr:cNvPr id="67" name="Text Box 18">
            <a:extLst>
              <a:ext uri="{FF2B5EF4-FFF2-40B4-BE49-F238E27FC236}">
                <a16:creationId xmlns="" xmlns:a16="http://schemas.microsoft.com/office/drawing/2014/main" id="{56B03502-DFDF-4F7C-94F1-CA380C28321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68" name="Text Box 19">
            <a:extLst>
              <a:ext uri="{FF2B5EF4-FFF2-40B4-BE49-F238E27FC236}">
                <a16:creationId xmlns="" xmlns:a16="http://schemas.microsoft.com/office/drawing/2014/main" id="{860C925B-1E1C-4081-9E6C-DB83B633A2F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69" name="Text Box 20">
            <a:extLst>
              <a:ext uri="{FF2B5EF4-FFF2-40B4-BE49-F238E27FC236}">
                <a16:creationId xmlns="" xmlns:a16="http://schemas.microsoft.com/office/drawing/2014/main" id="{95C7C8C9-72C4-443D-BA2B-745C8DDD886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70" name="Line 21">
            <a:extLst>
              <a:ext uri="{FF2B5EF4-FFF2-40B4-BE49-F238E27FC236}">
                <a16:creationId xmlns="" xmlns:a16="http://schemas.microsoft.com/office/drawing/2014/main" id="{99935F56-3FAB-46D1-8715-DACF7313F1E8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1" name="Text Box 22">
            <a:extLst>
              <a:ext uri="{FF2B5EF4-FFF2-40B4-BE49-F238E27FC236}">
                <a16:creationId xmlns="" xmlns:a16="http://schemas.microsoft.com/office/drawing/2014/main" id="{713A6CC7-822E-411F-AB69-5001290A1CA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2" name="Text Box 23">
            <a:extLst>
              <a:ext uri="{FF2B5EF4-FFF2-40B4-BE49-F238E27FC236}">
                <a16:creationId xmlns="" xmlns:a16="http://schemas.microsoft.com/office/drawing/2014/main" id="{FC7E7003-DF9C-40F0-A240-7BED4EFA541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73" name="Line 24">
            <a:extLst>
              <a:ext uri="{FF2B5EF4-FFF2-40B4-BE49-F238E27FC236}">
                <a16:creationId xmlns="" xmlns:a16="http://schemas.microsoft.com/office/drawing/2014/main" id="{A2B54E75-9CCD-4427-95D7-286F83784DFB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11</xdr:row>
      <xdr:rowOff>0</xdr:rowOff>
    </xdr:from>
    <xdr:to>
      <xdr:col>3</xdr:col>
      <xdr:colOff>0</xdr:colOff>
      <xdr:row>11</xdr:row>
      <xdr:rowOff>0</xdr:rowOff>
    </xdr:to>
    <xdr:grpSp>
      <xdr:nvGrpSpPr>
        <xdr:cNvPr id="74" name="Group 1">
          <a:extLst>
            <a:ext uri="{FF2B5EF4-FFF2-40B4-BE49-F238E27FC236}">
              <a16:creationId xmlns="" xmlns:a16="http://schemas.microsoft.com/office/drawing/2014/main" id="{24BEBF1F-7978-422B-AC87-41DA595F2DAE}"/>
            </a:ext>
          </a:extLst>
        </xdr:cNvPr>
        <xdr:cNvGrpSpPr>
          <a:grpSpLocks/>
        </xdr:cNvGrpSpPr>
      </xdr:nvGrpSpPr>
      <xdr:grpSpPr bwMode="auto">
        <a:xfrm>
          <a:off x="0" y="2647950"/>
          <a:ext cx="171450" cy="0"/>
          <a:chOff x="0" y="0"/>
          <a:chExt cx="1023" cy="255"/>
        </a:xfrm>
      </xdr:grpSpPr>
      <xdr:sp macro="" textlink="">
        <xdr:nvSpPr>
          <xdr:cNvPr id="75" name="Text Box 2">
            <a:extLst>
              <a:ext uri="{FF2B5EF4-FFF2-40B4-BE49-F238E27FC236}">
                <a16:creationId xmlns="" xmlns:a16="http://schemas.microsoft.com/office/drawing/2014/main" id="{0DAC7FA2-9CCF-4751-B12E-398045E5621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76" name="Text Box 3">
            <a:extLst>
              <a:ext uri="{FF2B5EF4-FFF2-40B4-BE49-F238E27FC236}">
                <a16:creationId xmlns="" xmlns:a16="http://schemas.microsoft.com/office/drawing/2014/main" id="{06292A59-724D-4FDA-A5B2-E88786AEFFE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77" name="Text Box 4">
            <a:extLst>
              <a:ext uri="{FF2B5EF4-FFF2-40B4-BE49-F238E27FC236}">
                <a16:creationId xmlns="" xmlns:a16="http://schemas.microsoft.com/office/drawing/2014/main" id="{8530EB06-CA38-4BE1-982D-2F7ED7B8CDA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78" name="Line 5">
            <a:extLst>
              <a:ext uri="{FF2B5EF4-FFF2-40B4-BE49-F238E27FC236}">
                <a16:creationId xmlns="" xmlns:a16="http://schemas.microsoft.com/office/drawing/2014/main" id="{D612DC9A-D022-4E6F-8BC3-EF438FDED2E0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79" name="Text Box 6">
            <a:extLst>
              <a:ext uri="{FF2B5EF4-FFF2-40B4-BE49-F238E27FC236}">
                <a16:creationId xmlns="" xmlns:a16="http://schemas.microsoft.com/office/drawing/2014/main" id="{F9F5F400-0058-45C7-9459-B33FBDBE1F9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0" name="Text Box 7">
            <a:extLst>
              <a:ext uri="{FF2B5EF4-FFF2-40B4-BE49-F238E27FC236}">
                <a16:creationId xmlns="" xmlns:a16="http://schemas.microsoft.com/office/drawing/2014/main" id="{DE21C964-CA4B-4076-AA10-EA5186E5D0E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81" name="Line 8">
            <a:extLst>
              <a:ext uri="{FF2B5EF4-FFF2-40B4-BE49-F238E27FC236}">
                <a16:creationId xmlns="" xmlns:a16="http://schemas.microsoft.com/office/drawing/2014/main" id="{998BB960-6098-44B0-937B-A053631401AA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11</xdr:row>
      <xdr:rowOff>0</xdr:rowOff>
    </xdr:from>
    <xdr:to>
      <xdr:col>3</xdr:col>
      <xdr:colOff>0</xdr:colOff>
      <xdr:row>11</xdr:row>
      <xdr:rowOff>0</xdr:rowOff>
    </xdr:to>
    <xdr:grpSp>
      <xdr:nvGrpSpPr>
        <xdr:cNvPr id="82" name="Group 1">
          <a:extLst>
            <a:ext uri="{FF2B5EF4-FFF2-40B4-BE49-F238E27FC236}">
              <a16:creationId xmlns="" xmlns:a16="http://schemas.microsoft.com/office/drawing/2014/main" id="{80C4A9BC-31E1-4341-9D3D-A9A567485C71}"/>
            </a:ext>
          </a:extLst>
        </xdr:cNvPr>
        <xdr:cNvGrpSpPr>
          <a:grpSpLocks/>
        </xdr:cNvGrpSpPr>
      </xdr:nvGrpSpPr>
      <xdr:grpSpPr bwMode="auto">
        <a:xfrm>
          <a:off x="0" y="2647950"/>
          <a:ext cx="171450" cy="0"/>
          <a:chOff x="0" y="0"/>
          <a:chExt cx="1023" cy="255"/>
        </a:xfrm>
      </xdr:grpSpPr>
      <xdr:sp macro="" textlink="">
        <xdr:nvSpPr>
          <xdr:cNvPr id="83" name="Text Box 2">
            <a:extLst>
              <a:ext uri="{FF2B5EF4-FFF2-40B4-BE49-F238E27FC236}">
                <a16:creationId xmlns="" xmlns:a16="http://schemas.microsoft.com/office/drawing/2014/main" id="{A08529AD-7309-4730-825A-2BAA86EA6768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84" name="Text Box 3">
            <a:extLst>
              <a:ext uri="{FF2B5EF4-FFF2-40B4-BE49-F238E27FC236}">
                <a16:creationId xmlns="" xmlns:a16="http://schemas.microsoft.com/office/drawing/2014/main" id="{607EE75E-EB59-4DBF-B7DA-10B8001330C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85" name="Text Box 4">
            <a:extLst>
              <a:ext uri="{FF2B5EF4-FFF2-40B4-BE49-F238E27FC236}">
                <a16:creationId xmlns="" xmlns:a16="http://schemas.microsoft.com/office/drawing/2014/main" id="{6290B4C0-BB90-4387-B480-C27CAFC32DE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86" name="Line 5">
            <a:extLst>
              <a:ext uri="{FF2B5EF4-FFF2-40B4-BE49-F238E27FC236}">
                <a16:creationId xmlns="" xmlns:a16="http://schemas.microsoft.com/office/drawing/2014/main" id="{DC8BBDE1-645F-43E5-8B7F-FAAC9C1FB45B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7" name="Text Box 6">
            <a:extLst>
              <a:ext uri="{FF2B5EF4-FFF2-40B4-BE49-F238E27FC236}">
                <a16:creationId xmlns="" xmlns:a16="http://schemas.microsoft.com/office/drawing/2014/main" id="{D68F2E7A-9D66-4218-BD5E-014D9016A70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88" name="Text Box 7">
            <a:extLst>
              <a:ext uri="{FF2B5EF4-FFF2-40B4-BE49-F238E27FC236}">
                <a16:creationId xmlns="" xmlns:a16="http://schemas.microsoft.com/office/drawing/2014/main" id="{B05ED0E2-479E-4BEF-837E-E9DF707EEFA3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89" name="Line 8">
            <a:extLst>
              <a:ext uri="{FF2B5EF4-FFF2-40B4-BE49-F238E27FC236}">
                <a16:creationId xmlns="" xmlns:a16="http://schemas.microsoft.com/office/drawing/2014/main" id="{E34245EF-BA1D-4CA5-A601-A34A95E4DAD9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11</xdr:row>
      <xdr:rowOff>0</xdr:rowOff>
    </xdr:from>
    <xdr:to>
      <xdr:col>3</xdr:col>
      <xdr:colOff>0</xdr:colOff>
      <xdr:row>11</xdr:row>
      <xdr:rowOff>0</xdr:rowOff>
    </xdr:to>
    <xdr:grpSp>
      <xdr:nvGrpSpPr>
        <xdr:cNvPr id="90" name="Group 1">
          <a:extLst>
            <a:ext uri="{FF2B5EF4-FFF2-40B4-BE49-F238E27FC236}">
              <a16:creationId xmlns="" xmlns:a16="http://schemas.microsoft.com/office/drawing/2014/main" id="{1B33C082-F6F3-424E-ADF7-0FE169AB0F8D}"/>
            </a:ext>
          </a:extLst>
        </xdr:cNvPr>
        <xdr:cNvGrpSpPr>
          <a:grpSpLocks/>
        </xdr:cNvGrpSpPr>
      </xdr:nvGrpSpPr>
      <xdr:grpSpPr bwMode="auto">
        <a:xfrm>
          <a:off x="0" y="2647950"/>
          <a:ext cx="171450" cy="0"/>
          <a:chOff x="0" y="0"/>
          <a:chExt cx="1023" cy="255"/>
        </a:xfrm>
      </xdr:grpSpPr>
      <xdr:sp macro="" textlink="">
        <xdr:nvSpPr>
          <xdr:cNvPr id="91" name="Text Box 2">
            <a:extLst>
              <a:ext uri="{FF2B5EF4-FFF2-40B4-BE49-F238E27FC236}">
                <a16:creationId xmlns="" xmlns:a16="http://schemas.microsoft.com/office/drawing/2014/main" id="{0C4A9A08-F4AD-4122-B527-05999CCFED0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92" name="Text Box 3">
            <a:extLst>
              <a:ext uri="{FF2B5EF4-FFF2-40B4-BE49-F238E27FC236}">
                <a16:creationId xmlns="" xmlns:a16="http://schemas.microsoft.com/office/drawing/2014/main" id="{C297A922-DBBA-44BA-B0AB-E78D775F724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93" name="Text Box 4">
            <a:extLst>
              <a:ext uri="{FF2B5EF4-FFF2-40B4-BE49-F238E27FC236}">
                <a16:creationId xmlns="" xmlns:a16="http://schemas.microsoft.com/office/drawing/2014/main" id="{554DB841-9541-4F8E-8343-15B8BEA5C1F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94" name="Line 5">
            <a:extLst>
              <a:ext uri="{FF2B5EF4-FFF2-40B4-BE49-F238E27FC236}">
                <a16:creationId xmlns="" xmlns:a16="http://schemas.microsoft.com/office/drawing/2014/main" id="{E5D9501F-F1FB-48A6-9765-2559572C9CED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95" name="Text Box 6">
            <a:extLst>
              <a:ext uri="{FF2B5EF4-FFF2-40B4-BE49-F238E27FC236}">
                <a16:creationId xmlns="" xmlns:a16="http://schemas.microsoft.com/office/drawing/2014/main" id="{1BBFBDE3-392F-4025-B7A8-9622FBF76D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96" name="Text Box 7">
            <a:extLst>
              <a:ext uri="{FF2B5EF4-FFF2-40B4-BE49-F238E27FC236}">
                <a16:creationId xmlns="" xmlns:a16="http://schemas.microsoft.com/office/drawing/2014/main" id="{B39F653B-14AC-4F5F-A873-E9D5CE25408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7" name="Line 8">
            <a:extLst>
              <a:ext uri="{FF2B5EF4-FFF2-40B4-BE49-F238E27FC236}">
                <a16:creationId xmlns="" xmlns:a16="http://schemas.microsoft.com/office/drawing/2014/main" id="{22C82CA2-40E1-4C8D-81C3-6A0DB5CA0A5C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11</xdr:row>
      <xdr:rowOff>0</xdr:rowOff>
    </xdr:from>
    <xdr:to>
      <xdr:col>3</xdr:col>
      <xdr:colOff>0</xdr:colOff>
      <xdr:row>11</xdr:row>
      <xdr:rowOff>0</xdr:rowOff>
    </xdr:to>
    <xdr:grpSp>
      <xdr:nvGrpSpPr>
        <xdr:cNvPr id="98" name="Group 1">
          <a:extLst>
            <a:ext uri="{FF2B5EF4-FFF2-40B4-BE49-F238E27FC236}">
              <a16:creationId xmlns="" xmlns:a16="http://schemas.microsoft.com/office/drawing/2014/main" id="{8787AF75-AAA5-4A20-BDAE-F349B477789C}"/>
            </a:ext>
          </a:extLst>
        </xdr:cNvPr>
        <xdr:cNvGrpSpPr>
          <a:grpSpLocks/>
        </xdr:cNvGrpSpPr>
      </xdr:nvGrpSpPr>
      <xdr:grpSpPr bwMode="auto">
        <a:xfrm>
          <a:off x="0" y="2647950"/>
          <a:ext cx="171450" cy="0"/>
          <a:chOff x="0" y="0"/>
          <a:chExt cx="1023" cy="255"/>
        </a:xfrm>
      </xdr:grpSpPr>
      <xdr:sp macro="" textlink="">
        <xdr:nvSpPr>
          <xdr:cNvPr id="99" name="Text Box 2">
            <a:extLst>
              <a:ext uri="{FF2B5EF4-FFF2-40B4-BE49-F238E27FC236}">
                <a16:creationId xmlns="" xmlns:a16="http://schemas.microsoft.com/office/drawing/2014/main" id="{BDB92587-8660-48FF-8AFA-4C00803481A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0" name="Text Box 3">
            <a:extLst>
              <a:ext uri="{FF2B5EF4-FFF2-40B4-BE49-F238E27FC236}">
                <a16:creationId xmlns="" xmlns:a16="http://schemas.microsoft.com/office/drawing/2014/main" id="{9E11865E-0E21-42C5-8285-B3DDE741DD2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1" name="Text Box 4">
            <a:extLst>
              <a:ext uri="{FF2B5EF4-FFF2-40B4-BE49-F238E27FC236}">
                <a16:creationId xmlns="" xmlns:a16="http://schemas.microsoft.com/office/drawing/2014/main" id="{6BD94215-1944-4898-A773-BA318CE842E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" name="Line 5">
            <a:extLst>
              <a:ext uri="{FF2B5EF4-FFF2-40B4-BE49-F238E27FC236}">
                <a16:creationId xmlns="" xmlns:a16="http://schemas.microsoft.com/office/drawing/2014/main" id="{D31014F9-D732-45E3-85D2-3BD97D969AC5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" name="Text Box 6">
            <a:extLst>
              <a:ext uri="{FF2B5EF4-FFF2-40B4-BE49-F238E27FC236}">
                <a16:creationId xmlns="" xmlns:a16="http://schemas.microsoft.com/office/drawing/2014/main" id="{50249253-6879-449B-B51F-51AFA9EB27A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4" name="Text Box 7">
            <a:extLst>
              <a:ext uri="{FF2B5EF4-FFF2-40B4-BE49-F238E27FC236}">
                <a16:creationId xmlns="" xmlns:a16="http://schemas.microsoft.com/office/drawing/2014/main" id="{0BE6BE20-615D-4A2C-980D-141B5D48C43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5" name="Line 8">
            <a:extLst>
              <a:ext uri="{FF2B5EF4-FFF2-40B4-BE49-F238E27FC236}">
                <a16:creationId xmlns="" xmlns:a16="http://schemas.microsoft.com/office/drawing/2014/main" id="{EC830F5D-8150-4CDF-A98E-CB9CFCD56605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18</xdr:row>
      <xdr:rowOff>0</xdr:rowOff>
    </xdr:from>
    <xdr:to>
      <xdr:col>3</xdr:col>
      <xdr:colOff>0</xdr:colOff>
      <xdr:row>18</xdr:row>
      <xdr:rowOff>0</xdr:rowOff>
    </xdr:to>
    <xdr:grpSp>
      <xdr:nvGrpSpPr>
        <xdr:cNvPr id="106" name="Group 1">
          <a:extLst>
            <a:ext uri="{FF2B5EF4-FFF2-40B4-BE49-F238E27FC236}">
              <a16:creationId xmlns="" xmlns:a16="http://schemas.microsoft.com/office/drawing/2014/main" id="{B2675643-630B-4117-93AF-C6376A93C71E}"/>
            </a:ext>
          </a:extLst>
        </xdr:cNvPr>
        <xdr:cNvGrpSpPr>
          <a:grpSpLocks/>
        </xdr:cNvGrpSpPr>
      </xdr:nvGrpSpPr>
      <xdr:grpSpPr bwMode="auto">
        <a:xfrm>
          <a:off x="0" y="3714750"/>
          <a:ext cx="171450" cy="0"/>
          <a:chOff x="0" y="0"/>
          <a:chExt cx="1023" cy="255"/>
        </a:xfrm>
      </xdr:grpSpPr>
      <xdr:sp macro="" textlink="">
        <xdr:nvSpPr>
          <xdr:cNvPr id="107" name="Text Box 2">
            <a:extLst>
              <a:ext uri="{FF2B5EF4-FFF2-40B4-BE49-F238E27FC236}">
                <a16:creationId xmlns="" xmlns:a16="http://schemas.microsoft.com/office/drawing/2014/main" id="{55F7985B-7DC4-4BC1-A33E-B92151F48435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8" name="Text Box 3">
            <a:extLst>
              <a:ext uri="{FF2B5EF4-FFF2-40B4-BE49-F238E27FC236}">
                <a16:creationId xmlns="" xmlns:a16="http://schemas.microsoft.com/office/drawing/2014/main" id="{E117D33F-1D64-41AC-9617-584438F97B2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9" name="Text Box 4">
            <a:extLst>
              <a:ext uri="{FF2B5EF4-FFF2-40B4-BE49-F238E27FC236}">
                <a16:creationId xmlns="" xmlns:a16="http://schemas.microsoft.com/office/drawing/2014/main" id="{A0073505-04DA-4876-A417-0493A14ABE6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10" name="Line 5">
            <a:extLst>
              <a:ext uri="{FF2B5EF4-FFF2-40B4-BE49-F238E27FC236}">
                <a16:creationId xmlns="" xmlns:a16="http://schemas.microsoft.com/office/drawing/2014/main" id="{ED3C349A-C08D-4C9B-8BDF-A662F954F2AF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11" name="Text Box 6">
            <a:extLst>
              <a:ext uri="{FF2B5EF4-FFF2-40B4-BE49-F238E27FC236}">
                <a16:creationId xmlns="" xmlns:a16="http://schemas.microsoft.com/office/drawing/2014/main" id="{CF9FB6AE-1C82-4C48-82CB-A41B8A246BC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12" name="Text Box 7">
            <a:extLst>
              <a:ext uri="{FF2B5EF4-FFF2-40B4-BE49-F238E27FC236}">
                <a16:creationId xmlns="" xmlns:a16="http://schemas.microsoft.com/office/drawing/2014/main" id="{8371DB28-3600-4A7B-9F13-30318928B47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13" name="Line 8">
            <a:extLst>
              <a:ext uri="{FF2B5EF4-FFF2-40B4-BE49-F238E27FC236}">
                <a16:creationId xmlns="" xmlns:a16="http://schemas.microsoft.com/office/drawing/2014/main" id="{C7CBD854-768E-4160-909D-CACF90279516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3</xdr:col>
      <xdr:colOff>0</xdr:colOff>
      <xdr:row>26</xdr:row>
      <xdr:rowOff>66675</xdr:rowOff>
    </xdr:to>
    <xdr:grpSp>
      <xdr:nvGrpSpPr>
        <xdr:cNvPr id="114" name="Group 9">
          <a:extLst>
            <a:ext uri="{FF2B5EF4-FFF2-40B4-BE49-F238E27FC236}">
              <a16:creationId xmlns="" xmlns:a16="http://schemas.microsoft.com/office/drawing/2014/main" id="{5C9C46E4-F97A-4D67-BD45-8D8FD43FB7FA}"/>
            </a:ext>
          </a:extLst>
        </xdr:cNvPr>
        <xdr:cNvGrpSpPr>
          <a:grpSpLocks/>
        </xdr:cNvGrpSpPr>
      </xdr:nvGrpSpPr>
      <xdr:grpSpPr bwMode="auto">
        <a:xfrm>
          <a:off x="0" y="3790950"/>
          <a:ext cx="171450" cy="476250"/>
          <a:chOff x="0" y="0"/>
          <a:chExt cx="1023" cy="255"/>
        </a:xfrm>
      </xdr:grpSpPr>
      <xdr:sp macro="" textlink="">
        <xdr:nvSpPr>
          <xdr:cNvPr id="115" name="Text Box 10">
            <a:extLst>
              <a:ext uri="{FF2B5EF4-FFF2-40B4-BE49-F238E27FC236}">
                <a16:creationId xmlns="" xmlns:a16="http://schemas.microsoft.com/office/drawing/2014/main" id="{F9DB0859-DFBF-4CCA-A29C-E2064E260F6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16" name="Text Box 11">
            <a:extLst>
              <a:ext uri="{FF2B5EF4-FFF2-40B4-BE49-F238E27FC236}">
                <a16:creationId xmlns="" xmlns:a16="http://schemas.microsoft.com/office/drawing/2014/main" id="{8EAE54DF-8C07-4199-9EC8-99627387099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17" name="Text Box 12">
            <a:extLst>
              <a:ext uri="{FF2B5EF4-FFF2-40B4-BE49-F238E27FC236}">
                <a16:creationId xmlns="" xmlns:a16="http://schemas.microsoft.com/office/drawing/2014/main" id="{27B6B365-7927-452C-87F7-5926E83F944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18" name="Line 13">
            <a:extLst>
              <a:ext uri="{FF2B5EF4-FFF2-40B4-BE49-F238E27FC236}">
                <a16:creationId xmlns="" xmlns:a16="http://schemas.microsoft.com/office/drawing/2014/main" id="{6B974550-4D48-453D-A8E2-6F7F2F2DCB0C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19" name="Text Box 14">
            <a:extLst>
              <a:ext uri="{FF2B5EF4-FFF2-40B4-BE49-F238E27FC236}">
                <a16:creationId xmlns="" xmlns:a16="http://schemas.microsoft.com/office/drawing/2014/main" id="{87ED19F6-C477-481A-BAE4-032BF76D788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20" name="Text Box 15">
            <a:extLst>
              <a:ext uri="{FF2B5EF4-FFF2-40B4-BE49-F238E27FC236}">
                <a16:creationId xmlns="" xmlns:a16="http://schemas.microsoft.com/office/drawing/2014/main" id="{C1D0C127-8CCD-4FA1-BE37-FC19E4D0188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21" name="Line 16">
            <a:extLst>
              <a:ext uri="{FF2B5EF4-FFF2-40B4-BE49-F238E27FC236}">
                <a16:creationId xmlns="" xmlns:a16="http://schemas.microsoft.com/office/drawing/2014/main" id="{4F63AB2B-96EF-4D8A-9D75-0EEB0EF69BA7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3</xdr:col>
      <xdr:colOff>0</xdr:colOff>
      <xdr:row>29</xdr:row>
      <xdr:rowOff>114300</xdr:rowOff>
    </xdr:to>
    <xdr:grpSp>
      <xdr:nvGrpSpPr>
        <xdr:cNvPr id="122" name="Group 17">
          <a:extLst>
            <a:ext uri="{FF2B5EF4-FFF2-40B4-BE49-F238E27FC236}">
              <a16:creationId xmlns="" xmlns:a16="http://schemas.microsoft.com/office/drawing/2014/main" id="{46AE9098-8E16-4FE2-8BBE-E3C1359D1954}"/>
            </a:ext>
          </a:extLst>
        </xdr:cNvPr>
        <xdr:cNvGrpSpPr>
          <a:grpSpLocks/>
        </xdr:cNvGrpSpPr>
      </xdr:nvGrpSpPr>
      <xdr:grpSpPr bwMode="auto">
        <a:xfrm>
          <a:off x="0" y="4457700"/>
          <a:ext cx="171450" cy="342900"/>
          <a:chOff x="0" y="0"/>
          <a:chExt cx="1023" cy="255"/>
        </a:xfrm>
      </xdr:grpSpPr>
      <xdr:sp macro="" textlink="">
        <xdr:nvSpPr>
          <xdr:cNvPr id="123" name="Text Box 18">
            <a:extLst>
              <a:ext uri="{FF2B5EF4-FFF2-40B4-BE49-F238E27FC236}">
                <a16:creationId xmlns="" xmlns:a16="http://schemas.microsoft.com/office/drawing/2014/main" id="{CE176B19-A6D6-4717-9E4E-1C487C35215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124" name="Text Box 19">
            <a:extLst>
              <a:ext uri="{FF2B5EF4-FFF2-40B4-BE49-F238E27FC236}">
                <a16:creationId xmlns="" xmlns:a16="http://schemas.microsoft.com/office/drawing/2014/main" id="{D1626370-524A-4104-828A-B6F021C3C34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25" name="Text Box 20">
            <a:extLst>
              <a:ext uri="{FF2B5EF4-FFF2-40B4-BE49-F238E27FC236}">
                <a16:creationId xmlns="" xmlns:a16="http://schemas.microsoft.com/office/drawing/2014/main" id="{3E6FF3E3-73DA-460F-BC90-60E56241D33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26" name="Line 21">
            <a:extLst>
              <a:ext uri="{FF2B5EF4-FFF2-40B4-BE49-F238E27FC236}">
                <a16:creationId xmlns="" xmlns:a16="http://schemas.microsoft.com/office/drawing/2014/main" id="{8C3B095E-1F30-4648-84AF-C336668A45B7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27" name="Text Box 22">
            <a:extLst>
              <a:ext uri="{FF2B5EF4-FFF2-40B4-BE49-F238E27FC236}">
                <a16:creationId xmlns="" xmlns:a16="http://schemas.microsoft.com/office/drawing/2014/main" id="{E2F0A3EF-A5D0-4155-BFE8-204DCAC09C3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28" name="Text Box 23">
            <a:extLst>
              <a:ext uri="{FF2B5EF4-FFF2-40B4-BE49-F238E27FC236}">
                <a16:creationId xmlns="" xmlns:a16="http://schemas.microsoft.com/office/drawing/2014/main" id="{527AB3FC-54C3-4BAE-AFBE-4998FA0A37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29" name="Line 24">
            <a:extLst>
              <a:ext uri="{FF2B5EF4-FFF2-40B4-BE49-F238E27FC236}">
                <a16:creationId xmlns="" xmlns:a16="http://schemas.microsoft.com/office/drawing/2014/main" id="{8EAAEF27-52B7-4728-B5C8-549B7D496511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18</xdr:row>
      <xdr:rowOff>0</xdr:rowOff>
    </xdr:from>
    <xdr:to>
      <xdr:col>3</xdr:col>
      <xdr:colOff>0</xdr:colOff>
      <xdr:row>18</xdr:row>
      <xdr:rowOff>0</xdr:rowOff>
    </xdr:to>
    <xdr:grpSp>
      <xdr:nvGrpSpPr>
        <xdr:cNvPr id="130" name="Group 1">
          <a:extLst>
            <a:ext uri="{FF2B5EF4-FFF2-40B4-BE49-F238E27FC236}">
              <a16:creationId xmlns="" xmlns:a16="http://schemas.microsoft.com/office/drawing/2014/main" id="{64FB3140-D759-4CE6-8FF3-C50287FE08BF}"/>
            </a:ext>
          </a:extLst>
        </xdr:cNvPr>
        <xdr:cNvGrpSpPr>
          <a:grpSpLocks/>
        </xdr:cNvGrpSpPr>
      </xdr:nvGrpSpPr>
      <xdr:grpSpPr bwMode="auto">
        <a:xfrm>
          <a:off x="0" y="3714750"/>
          <a:ext cx="171450" cy="0"/>
          <a:chOff x="0" y="0"/>
          <a:chExt cx="1023" cy="255"/>
        </a:xfrm>
      </xdr:grpSpPr>
      <xdr:sp macro="" textlink="">
        <xdr:nvSpPr>
          <xdr:cNvPr id="131" name="Text Box 2">
            <a:extLst>
              <a:ext uri="{FF2B5EF4-FFF2-40B4-BE49-F238E27FC236}">
                <a16:creationId xmlns="" xmlns:a16="http://schemas.microsoft.com/office/drawing/2014/main" id="{AC98F0DE-1955-419C-B71B-29B84EEB587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32" name="Text Box 3">
            <a:extLst>
              <a:ext uri="{FF2B5EF4-FFF2-40B4-BE49-F238E27FC236}">
                <a16:creationId xmlns="" xmlns:a16="http://schemas.microsoft.com/office/drawing/2014/main" id="{46DEAE79-4107-4F76-A401-9BD2218D004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33" name="Text Box 4">
            <a:extLst>
              <a:ext uri="{FF2B5EF4-FFF2-40B4-BE49-F238E27FC236}">
                <a16:creationId xmlns="" xmlns:a16="http://schemas.microsoft.com/office/drawing/2014/main" id="{B0EE1A61-5C87-43D7-BEC4-2925ACBA346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34" name="Line 5">
            <a:extLst>
              <a:ext uri="{FF2B5EF4-FFF2-40B4-BE49-F238E27FC236}">
                <a16:creationId xmlns="" xmlns:a16="http://schemas.microsoft.com/office/drawing/2014/main" id="{40E4A68A-58BA-44E9-8BBA-965267730DA5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35" name="Text Box 6">
            <a:extLst>
              <a:ext uri="{FF2B5EF4-FFF2-40B4-BE49-F238E27FC236}">
                <a16:creationId xmlns="" xmlns:a16="http://schemas.microsoft.com/office/drawing/2014/main" id="{E6B1EA57-98D0-44CB-A224-6A557FEE2666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36" name="Text Box 7">
            <a:extLst>
              <a:ext uri="{FF2B5EF4-FFF2-40B4-BE49-F238E27FC236}">
                <a16:creationId xmlns="" xmlns:a16="http://schemas.microsoft.com/office/drawing/2014/main" id="{27AA992F-976F-4AFA-A11E-BA237B3749E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37" name="Line 8">
            <a:extLst>
              <a:ext uri="{FF2B5EF4-FFF2-40B4-BE49-F238E27FC236}">
                <a16:creationId xmlns="" xmlns:a16="http://schemas.microsoft.com/office/drawing/2014/main" id="{89B33BEC-B780-4973-8139-835186E52EA2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3</xdr:col>
      <xdr:colOff>0</xdr:colOff>
      <xdr:row>26</xdr:row>
      <xdr:rowOff>66675</xdr:rowOff>
    </xdr:to>
    <xdr:grpSp>
      <xdr:nvGrpSpPr>
        <xdr:cNvPr id="138" name="Group 9">
          <a:extLst>
            <a:ext uri="{FF2B5EF4-FFF2-40B4-BE49-F238E27FC236}">
              <a16:creationId xmlns="" xmlns:a16="http://schemas.microsoft.com/office/drawing/2014/main" id="{5E26F629-B6C6-4E42-B46D-73DDE80A64CC}"/>
            </a:ext>
          </a:extLst>
        </xdr:cNvPr>
        <xdr:cNvGrpSpPr>
          <a:grpSpLocks/>
        </xdr:cNvGrpSpPr>
      </xdr:nvGrpSpPr>
      <xdr:grpSpPr bwMode="auto">
        <a:xfrm>
          <a:off x="0" y="3790950"/>
          <a:ext cx="171450" cy="476250"/>
          <a:chOff x="0" y="0"/>
          <a:chExt cx="1023" cy="255"/>
        </a:xfrm>
      </xdr:grpSpPr>
      <xdr:sp macro="" textlink="">
        <xdr:nvSpPr>
          <xdr:cNvPr id="139" name="Text Box 10">
            <a:extLst>
              <a:ext uri="{FF2B5EF4-FFF2-40B4-BE49-F238E27FC236}">
                <a16:creationId xmlns="" xmlns:a16="http://schemas.microsoft.com/office/drawing/2014/main" id="{892CA1CA-6654-4BB0-8994-9E95601F739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40" name="Text Box 11">
            <a:extLst>
              <a:ext uri="{FF2B5EF4-FFF2-40B4-BE49-F238E27FC236}">
                <a16:creationId xmlns="" xmlns:a16="http://schemas.microsoft.com/office/drawing/2014/main" id="{9763459D-0EF5-4C7D-98FB-C8FBC522F9E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41" name="Text Box 12">
            <a:extLst>
              <a:ext uri="{FF2B5EF4-FFF2-40B4-BE49-F238E27FC236}">
                <a16:creationId xmlns="" xmlns:a16="http://schemas.microsoft.com/office/drawing/2014/main" id="{7831904F-326D-4B25-A824-D9425B8A92E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2" name="Line 13">
            <a:extLst>
              <a:ext uri="{FF2B5EF4-FFF2-40B4-BE49-F238E27FC236}">
                <a16:creationId xmlns="" xmlns:a16="http://schemas.microsoft.com/office/drawing/2014/main" id="{B2EBD82F-DAF3-4590-9ED7-88EFF29F2608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43" name="Text Box 14">
            <a:extLst>
              <a:ext uri="{FF2B5EF4-FFF2-40B4-BE49-F238E27FC236}">
                <a16:creationId xmlns="" xmlns:a16="http://schemas.microsoft.com/office/drawing/2014/main" id="{F19AC61C-995A-4613-A856-1BD2F728496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44" name="Text Box 15">
            <a:extLst>
              <a:ext uri="{FF2B5EF4-FFF2-40B4-BE49-F238E27FC236}">
                <a16:creationId xmlns="" xmlns:a16="http://schemas.microsoft.com/office/drawing/2014/main" id="{4AB0703D-FEF5-4BA0-91A0-A3DA947B8054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45" name="Line 16">
            <a:extLst>
              <a:ext uri="{FF2B5EF4-FFF2-40B4-BE49-F238E27FC236}">
                <a16:creationId xmlns="" xmlns:a16="http://schemas.microsoft.com/office/drawing/2014/main" id="{6D0A0735-5069-4EB3-8A57-5998E2870FE0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3</xdr:col>
      <xdr:colOff>0</xdr:colOff>
      <xdr:row>29</xdr:row>
      <xdr:rowOff>114300</xdr:rowOff>
    </xdr:to>
    <xdr:grpSp>
      <xdr:nvGrpSpPr>
        <xdr:cNvPr id="146" name="Group 17">
          <a:extLst>
            <a:ext uri="{FF2B5EF4-FFF2-40B4-BE49-F238E27FC236}">
              <a16:creationId xmlns="" xmlns:a16="http://schemas.microsoft.com/office/drawing/2014/main" id="{5315BB1F-24A8-47FB-885A-BDB6B2CAAA61}"/>
            </a:ext>
          </a:extLst>
        </xdr:cNvPr>
        <xdr:cNvGrpSpPr>
          <a:grpSpLocks/>
        </xdr:cNvGrpSpPr>
      </xdr:nvGrpSpPr>
      <xdr:grpSpPr bwMode="auto">
        <a:xfrm>
          <a:off x="0" y="4457700"/>
          <a:ext cx="171450" cy="342900"/>
          <a:chOff x="0" y="0"/>
          <a:chExt cx="1023" cy="255"/>
        </a:xfrm>
      </xdr:grpSpPr>
      <xdr:sp macro="" textlink="">
        <xdr:nvSpPr>
          <xdr:cNvPr id="147" name="Text Box 18">
            <a:extLst>
              <a:ext uri="{FF2B5EF4-FFF2-40B4-BE49-F238E27FC236}">
                <a16:creationId xmlns="" xmlns:a16="http://schemas.microsoft.com/office/drawing/2014/main" id="{A28F7B8B-14F7-43C5-9ACC-7862A482AE1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148" name="Text Box 19">
            <a:extLst>
              <a:ext uri="{FF2B5EF4-FFF2-40B4-BE49-F238E27FC236}">
                <a16:creationId xmlns="" xmlns:a16="http://schemas.microsoft.com/office/drawing/2014/main" id="{BAFBAD48-7ADA-46E7-8BDE-8295F881C52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49" name="Text Box 20">
            <a:extLst>
              <a:ext uri="{FF2B5EF4-FFF2-40B4-BE49-F238E27FC236}">
                <a16:creationId xmlns="" xmlns:a16="http://schemas.microsoft.com/office/drawing/2014/main" id="{E902CE9A-A822-4E86-9958-0D1D71E4A70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50" name="Line 21">
            <a:extLst>
              <a:ext uri="{FF2B5EF4-FFF2-40B4-BE49-F238E27FC236}">
                <a16:creationId xmlns="" xmlns:a16="http://schemas.microsoft.com/office/drawing/2014/main" id="{DEC91400-A3C6-45E2-830B-6B050AC88A22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1" name="Text Box 22">
            <a:extLst>
              <a:ext uri="{FF2B5EF4-FFF2-40B4-BE49-F238E27FC236}">
                <a16:creationId xmlns="" xmlns:a16="http://schemas.microsoft.com/office/drawing/2014/main" id="{05FE27E0-439A-4B49-9E21-360C1D0A6FE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2" name="Text Box 23">
            <a:extLst>
              <a:ext uri="{FF2B5EF4-FFF2-40B4-BE49-F238E27FC236}">
                <a16:creationId xmlns="" xmlns:a16="http://schemas.microsoft.com/office/drawing/2014/main" id="{5638CA5E-BDF4-4077-9E32-5891C2B69EB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53" name="Line 24">
            <a:extLst>
              <a:ext uri="{FF2B5EF4-FFF2-40B4-BE49-F238E27FC236}">
                <a16:creationId xmlns="" xmlns:a16="http://schemas.microsoft.com/office/drawing/2014/main" id="{04F9F57D-CD55-4BD9-9A4B-59DC3751D044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18</xdr:row>
      <xdr:rowOff>0</xdr:rowOff>
    </xdr:from>
    <xdr:to>
      <xdr:col>3</xdr:col>
      <xdr:colOff>0</xdr:colOff>
      <xdr:row>18</xdr:row>
      <xdr:rowOff>0</xdr:rowOff>
    </xdr:to>
    <xdr:grpSp>
      <xdr:nvGrpSpPr>
        <xdr:cNvPr id="154" name="Group 1">
          <a:extLst>
            <a:ext uri="{FF2B5EF4-FFF2-40B4-BE49-F238E27FC236}">
              <a16:creationId xmlns="" xmlns:a16="http://schemas.microsoft.com/office/drawing/2014/main" id="{AC9C0630-71C9-4CFF-A91A-084F0B6BF6E5}"/>
            </a:ext>
          </a:extLst>
        </xdr:cNvPr>
        <xdr:cNvGrpSpPr>
          <a:grpSpLocks/>
        </xdr:cNvGrpSpPr>
      </xdr:nvGrpSpPr>
      <xdr:grpSpPr bwMode="auto">
        <a:xfrm>
          <a:off x="0" y="3714750"/>
          <a:ext cx="171450" cy="0"/>
          <a:chOff x="0" y="0"/>
          <a:chExt cx="1023" cy="255"/>
        </a:xfrm>
      </xdr:grpSpPr>
      <xdr:sp macro="" textlink="">
        <xdr:nvSpPr>
          <xdr:cNvPr id="155" name="Text Box 2">
            <a:extLst>
              <a:ext uri="{FF2B5EF4-FFF2-40B4-BE49-F238E27FC236}">
                <a16:creationId xmlns="" xmlns:a16="http://schemas.microsoft.com/office/drawing/2014/main" id="{17BB6522-E9BC-4490-B218-063D0B6A37A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56" name="Text Box 3">
            <a:extLst>
              <a:ext uri="{FF2B5EF4-FFF2-40B4-BE49-F238E27FC236}">
                <a16:creationId xmlns="" xmlns:a16="http://schemas.microsoft.com/office/drawing/2014/main" id="{F4FE3BC0-F34D-4BC0-9AA3-AAB789E76C6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57" name="Text Box 4">
            <a:extLst>
              <a:ext uri="{FF2B5EF4-FFF2-40B4-BE49-F238E27FC236}">
                <a16:creationId xmlns="" xmlns:a16="http://schemas.microsoft.com/office/drawing/2014/main" id="{44676A10-B822-424F-8571-16162D6DAB7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58" name="Line 5">
            <a:extLst>
              <a:ext uri="{FF2B5EF4-FFF2-40B4-BE49-F238E27FC236}">
                <a16:creationId xmlns="" xmlns:a16="http://schemas.microsoft.com/office/drawing/2014/main" id="{EE5F23F6-813E-4184-BD3D-042818AD4EB4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59" name="Text Box 6">
            <a:extLst>
              <a:ext uri="{FF2B5EF4-FFF2-40B4-BE49-F238E27FC236}">
                <a16:creationId xmlns="" xmlns:a16="http://schemas.microsoft.com/office/drawing/2014/main" id="{F1027F83-7BDF-4C39-8933-1252CFD55D0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0" name="Text Box 7">
            <a:extLst>
              <a:ext uri="{FF2B5EF4-FFF2-40B4-BE49-F238E27FC236}">
                <a16:creationId xmlns="" xmlns:a16="http://schemas.microsoft.com/office/drawing/2014/main" id="{CD38E104-56D9-403B-BF7A-11F3C5EE243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61" name="Line 8">
            <a:extLst>
              <a:ext uri="{FF2B5EF4-FFF2-40B4-BE49-F238E27FC236}">
                <a16:creationId xmlns="" xmlns:a16="http://schemas.microsoft.com/office/drawing/2014/main" id="{AAA46CB5-5F5A-4043-9F23-0C0A72E228D9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3</xdr:col>
      <xdr:colOff>0</xdr:colOff>
      <xdr:row>26</xdr:row>
      <xdr:rowOff>66675</xdr:rowOff>
    </xdr:to>
    <xdr:grpSp>
      <xdr:nvGrpSpPr>
        <xdr:cNvPr id="162" name="Group 9">
          <a:extLst>
            <a:ext uri="{FF2B5EF4-FFF2-40B4-BE49-F238E27FC236}">
              <a16:creationId xmlns="" xmlns:a16="http://schemas.microsoft.com/office/drawing/2014/main" id="{BE195718-9D63-43AD-8484-4B815D723666}"/>
            </a:ext>
          </a:extLst>
        </xdr:cNvPr>
        <xdr:cNvGrpSpPr>
          <a:grpSpLocks/>
        </xdr:cNvGrpSpPr>
      </xdr:nvGrpSpPr>
      <xdr:grpSpPr bwMode="auto">
        <a:xfrm>
          <a:off x="0" y="3790950"/>
          <a:ext cx="171450" cy="476250"/>
          <a:chOff x="0" y="0"/>
          <a:chExt cx="1023" cy="255"/>
        </a:xfrm>
      </xdr:grpSpPr>
      <xdr:sp macro="" textlink="">
        <xdr:nvSpPr>
          <xdr:cNvPr id="163" name="Text Box 10">
            <a:extLst>
              <a:ext uri="{FF2B5EF4-FFF2-40B4-BE49-F238E27FC236}">
                <a16:creationId xmlns="" xmlns:a16="http://schemas.microsoft.com/office/drawing/2014/main" id="{B7C0CBD0-C054-4935-978C-1603FF3C48AB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64" name="Text Box 11">
            <a:extLst>
              <a:ext uri="{FF2B5EF4-FFF2-40B4-BE49-F238E27FC236}">
                <a16:creationId xmlns="" xmlns:a16="http://schemas.microsoft.com/office/drawing/2014/main" id="{3FA9FCA7-5301-4C6F-994D-C3FA3290FF9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65" name="Text Box 12">
            <a:extLst>
              <a:ext uri="{FF2B5EF4-FFF2-40B4-BE49-F238E27FC236}">
                <a16:creationId xmlns="" xmlns:a16="http://schemas.microsoft.com/office/drawing/2014/main" id="{10A89303-12DA-4B5F-A5C1-1C4BC4984CB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66" name="Line 13">
            <a:extLst>
              <a:ext uri="{FF2B5EF4-FFF2-40B4-BE49-F238E27FC236}">
                <a16:creationId xmlns="" xmlns:a16="http://schemas.microsoft.com/office/drawing/2014/main" id="{58F94CC5-E099-4AA5-942E-BCBF6044D1F4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7" name="Text Box 14">
            <a:extLst>
              <a:ext uri="{FF2B5EF4-FFF2-40B4-BE49-F238E27FC236}">
                <a16:creationId xmlns="" xmlns:a16="http://schemas.microsoft.com/office/drawing/2014/main" id="{0E5C6070-49C1-439C-B6AE-A742189DA0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68" name="Text Box 15">
            <a:extLst>
              <a:ext uri="{FF2B5EF4-FFF2-40B4-BE49-F238E27FC236}">
                <a16:creationId xmlns="" xmlns:a16="http://schemas.microsoft.com/office/drawing/2014/main" id="{4D3F5C29-3489-4651-BD4C-9D86E1DF374D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69" name="Line 16">
            <a:extLst>
              <a:ext uri="{FF2B5EF4-FFF2-40B4-BE49-F238E27FC236}">
                <a16:creationId xmlns="" xmlns:a16="http://schemas.microsoft.com/office/drawing/2014/main" id="{89C63D2E-37EF-41AD-BF51-224C331E7689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3</xdr:col>
      <xdr:colOff>0</xdr:colOff>
      <xdr:row>29</xdr:row>
      <xdr:rowOff>114300</xdr:rowOff>
    </xdr:to>
    <xdr:grpSp>
      <xdr:nvGrpSpPr>
        <xdr:cNvPr id="170" name="Group 17">
          <a:extLst>
            <a:ext uri="{FF2B5EF4-FFF2-40B4-BE49-F238E27FC236}">
              <a16:creationId xmlns="" xmlns:a16="http://schemas.microsoft.com/office/drawing/2014/main" id="{3DCD8F61-E3D2-4B7C-AC2F-4CCC36331AA5}"/>
            </a:ext>
          </a:extLst>
        </xdr:cNvPr>
        <xdr:cNvGrpSpPr>
          <a:grpSpLocks/>
        </xdr:cNvGrpSpPr>
      </xdr:nvGrpSpPr>
      <xdr:grpSpPr bwMode="auto">
        <a:xfrm>
          <a:off x="0" y="4457700"/>
          <a:ext cx="171450" cy="342900"/>
          <a:chOff x="0" y="0"/>
          <a:chExt cx="1023" cy="255"/>
        </a:xfrm>
      </xdr:grpSpPr>
      <xdr:sp macro="" textlink="">
        <xdr:nvSpPr>
          <xdr:cNvPr id="171" name="Text Box 18">
            <a:extLst>
              <a:ext uri="{FF2B5EF4-FFF2-40B4-BE49-F238E27FC236}">
                <a16:creationId xmlns="" xmlns:a16="http://schemas.microsoft.com/office/drawing/2014/main" id="{C2F0E87B-32A9-4DF9-88A5-AE35148CE02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172" name="Text Box 19">
            <a:extLst>
              <a:ext uri="{FF2B5EF4-FFF2-40B4-BE49-F238E27FC236}">
                <a16:creationId xmlns="" xmlns:a16="http://schemas.microsoft.com/office/drawing/2014/main" id="{9C87D9B8-0F33-4ADD-AD5A-919148B127A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73" name="Text Box 20">
            <a:extLst>
              <a:ext uri="{FF2B5EF4-FFF2-40B4-BE49-F238E27FC236}">
                <a16:creationId xmlns="" xmlns:a16="http://schemas.microsoft.com/office/drawing/2014/main" id="{66E758B8-9372-4B3F-BDF9-59F818239FA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74" name="Line 21">
            <a:extLst>
              <a:ext uri="{FF2B5EF4-FFF2-40B4-BE49-F238E27FC236}">
                <a16:creationId xmlns="" xmlns:a16="http://schemas.microsoft.com/office/drawing/2014/main" id="{7C8E89D6-D564-44A9-9CF8-0BAFDB7FD15A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75" name="Text Box 22">
            <a:extLst>
              <a:ext uri="{FF2B5EF4-FFF2-40B4-BE49-F238E27FC236}">
                <a16:creationId xmlns="" xmlns:a16="http://schemas.microsoft.com/office/drawing/2014/main" id="{30D57DF1-3297-449B-93F8-5A0E78D672C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76" name="Text Box 23">
            <a:extLst>
              <a:ext uri="{FF2B5EF4-FFF2-40B4-BE49-F238E27FC236}">
                <a16:creationId xmlns="" xmlns:a16="http://schemas.microsoft.com/office/drawing/2014/main" id="{89F53CD2-452E-46A1-A621-A6D5B1998EB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7" name="Line 24">
            <a:extLst>
              <a:ext uri="{FF2B5EF4-FFF2-40B4-BE49-F238E27FC236}">
                <a16:creationId xmlns="" xmlns:a16="http://schemas.microsoft.com/office/drawing/2014/main" id="{DAD2283E-35E4-40A0-B86E-69B3E88C44D0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18</xdr:row>
      <xdr:rowOff>0</xdr:rowOff>
    </xdr:from>
    <xdr:to>
      <xdr:col>3</xdr:col>
      <xdr:colOff>0</xdr:colOff>
      <xdr:row>18</xdr:row>
      <xdr:rowOff>0</xdr:rowOff>
    </xdr:to>
    <xdr:grpSp>
      <xdr:nvGrpSpPr>
        <xdr:cNvPr id="178" name="Group 1">
          <a:extLst>
            <a:ext uri="{FF2B5EF4-FFF2-40B4-BE49-F238E27FC236}">
              <a16:creationId xmlns="" xmlns:a16="http://schemas.microsoft.com/office/drawing/2014/main" id="{82D39E6C-333C-483C-9F82-E77E9FC27528}"/>
            </a:ext>
          </a:extLst>
        </xdr:cNvPr>
        <xdr:cNvGrpSpPr>
          <a:grpSpLocks/>
        </xdr:cNvGrpSpPr>
      </xdr:nvGrpSpPr>
      <xdr:grpSpPr bwMode="auto">
        <a:xfrm>
          <a:off x="0" y="3714750"/>
          <a:ext cx="171450" cy="0"/>
          <a:chOff x="0" y="0"/>
          <a:chExt cx="1023" cy="255"/>
        </a:xfrm>
      </xdr:grpSpPr>
      <xdr:sp macro="" textlink="">
        <xdr:nvSpPr>
          <xdr:cNvPr id="179" name="Text Box 2">
            <a:extLst>
              <a:ext uri="{FF2B5EF4-FFF2-40B4-BE49-F238E27FC236}">
                <a16:creationId xmlns="" xmlns:a16="http://schemas.microsoft.com/office/drawing/2014/main" id="{F64E922D-8BBF-4F28-A7DC-B61FC8B5A8B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80" name="Text Box 3">
            <a:extLst>
              <a:ext uri="{FF2B5EF4-FFF2-40B4-BE49-F238E27FC236}">
                <a16:creationId xmlns="" xmlns:a16="http://schemas.microsoft.com/office/drawing/2014/main" id="{85418444-464B-4578-B6B1-960A1E6834E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81" name="Text Box 4">
            <a:extLst>
              <a:ext uri="{FF2B5EF4-FFF2-40B4-BE49-F238E27FC236}">
                <a16:creationId xmlns="" xmlns:a16="http://schemas.microsoft.com/office/drawing/2014/main" id="{706B9789-F488-413C-A4E2-542F7A97BF5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82" name="Line 5">
            <a:extLst>
              <a:ext uri="{FF2B5EF4-FFF2-40B4-BE49-F238E27FC236}">
                <a16:creationId xmlns="" xmlns:a16="http://schemas.microsoft.com/office/drawing/2014/main" id="{856EA07C-C6DB-414E-9B1F-49DE34E3FF5B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83" name="Text Box 6">
            <a:extLst>
              <a:ext uri="{FF2B5EF4-FFF2-40B4-BE49-F238E27FC236}">
                <a16:creationId xmlns="" xmlns:a16="http://schemas.microsoft.com/office/drawing/2014/main" id="{1EE73B63-04BB-4786-ACB0-EE5FAF9F6FA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84" name="Text Box 7">
            <a:extLst>
              <a:ext uri="{FF2B5EF4-FFF2-40B4-BE49-F238E27FC236}">
                <a16:creationId xmlns="" xmlns:a16="http://schemas.microsoft.com/office/drawing/2014/main" id="{49689745-5906-4699-BDED-5000777611D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85" name="Line 8">
            <a:extLst>
              <a:ext uri="{FF2B5EF4-FFF2-40B4-BE49-F238E27FC236}">
                <a16:creationId xmlns="" xmlns:a16="http://schemas.microsoft.com/office/drawing/2014/main" id="{5B7B6A5D-E218-4560-916B-069A3412EFF4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18</xdr:row>
      <xdr:rowOff>0</xdr:rowOff>
    </xdr:from>
    <xdr:to>
      <xdr:col>3</xdr:col>
      <xdr:colOff>0</xdr:colOff>
      <xdr:row>18</xdr:row>
      <xdr:rowOff>0</xdr:rowOff>
    </xdr:to>
    <xdr:grpSp>
      <xdr:nvGrpSpPr>
        <xdr:cNvPr id="186" name="Group 1">
          <a:extLst>
            <a:ext uri="{FF2B5EF4-FFF2-40B4-BE49-F238E27FC236}">
              <a16:creationId xmlns="" xmlns:a16="http://schemas.microsoft.com/office/drawing/2014/main" id="{7CD73639-13C6-4FB2-B755-AE9AABD67126}"/>
            </a:ext>
          </a:extLst>
        </xdr:cNvPr>
        <xdr:cNvGrpSpPr>
          <a:grpSpLocks/>
        </xdr:cNvGrpSpPr>
      </xdr:nvGrpSpPr>
      <xdr:grpSpPr bwMode="auto">
        <a:xfrm>
          <a:off x="0" y="3714750"/>
          <a:ext cx="171450" cy="0"/>
          <a:chOff x="0" y="0"/>
          <a:chExt cx="1023" cy="255"/>
        </a:xfrm>
      </xdr:grpSpPr>
      <xdr:sp macro="" textlink="">
        <xdr:nvSpPr>
          <xdr:cNvPr id="187" name="Text Box 2">
            <a:extLst>
              <a:ext uri="{FF2B5EF4-FFF2-40B4-BE49-F238E27FC236}">
                <a16:creationId xmlns="" xmlns:a16="http://schemas.microsoft.com/office/drawing/2014/main" id="{45A03519-BC3D-43FB-99DB-4687AE34B86F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88" name="Text Box 3">
            <a:extLst>
              <a:ext uri="{FF2B5EF4-FFF2-40B4-BE49-F238E27FC236}">
                <a16:creationId xmlns="" xmlns:a16="http://schemas.microsoft.com/office/drawing/2014/main" id="{EBF6D531-ABA1-4978-900A-8679BE3E9A3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89" name="Text Box 4">
            <a:extLst>
              <a:ext uri="{FF2B5EF4-FFF2-40B4-BE49-F238E27FC236}">
                <a16:creationId xmlns="" xmlns:a16="http://schemas.microsoft.com/office/drawing/2014/main" id="{CDF92118-694F-46FA-8346-45974358C9A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90" name="Line 5">
            <a:extLst>
              <a:ext uri="{FF2B5EF4-FFF2-40B4-BE49-F238E27FC236}">
                <a16:creationId xmlns="" xmlns:a16="http://schemas.microsoft.com/office/drawing/2014/main" id="{D2F9F7CB-2DEB-46BD-9797-3BC939A982DF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91" name="Text Box 6">
            <a:extLst>
              <a:ext uri="{FF2B5EF4-FFF2-40B4-BE49-F238E27FC236}">
                <a16:creationId xmlns="" xmlns:a16="http://schemas.microsoft.com/office/drawing/2014/main" id="{7D5351EB-232F-4BE5-A892-B7CD0A28449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92" name="Text Box 7">
            <a:extLst>
              <a:ext uri="{FF2B5EF4-FFF2-40B4-BE49-F238E27FC236}">
                <a16:creationId xmlns="" xmlns:a16="http://schemas.microsoft.com/office/drawing/2014/main" id="{297A2627-D5E4-49AD-B3BC-1D6F81E8459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93" name="Line 8">
            <a:extLst>
              <a:ext uri="{FF2B5EF4-FFF2-40B4-BE49-F238E27FC236}">
                <a16:creationId xmlns="" xmlns:a16="http://schemas.microsoft.com/office/drawing/2014/main" id="{DCC172EC-32F9-46FE-9E06-559431C29F33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18</xdr:row>
      <xdr:rowOff>0</xdr:rowOff>
    </xdr:from>
    <xdr:to>
      <xdr:col>3</xdr:col>
      <xdr:colOff>0</xdr:colOff>
      <xdr:row>18</xdr:row>
      <xdr:rowOff>0</xdr:rowOff>
    </xdr:to>
    <xdr:grpSp>
      <xdr:nvGrpSpPr>
        <xdr:cNvPr id="194" name="Group 1">
          <a:extLst>
            <a:ext uri="{FF2B5EF4-FFF2-40B4-BE49-F238E27FC236}">
              <a16:creationId xmlns="" xmlns:a16="http://schemas.microsoft.com/office/drawing/2014/main" id="{43E3DDD5-0ACD-4588-AA79-B28B35F53246}"/>
            </a:ext>
          </a:extLst>
        </xdr:cNvPr>
        <xdr:cNvGrpSpPr>
          <a:grpSpLocks/>
        </xdr:cNvGrpSpPr>
      </xdr:nvGrpSpPr>
      <xdr:grpSpPr bwMode="auto">
        <a:xfrm>
          <a:off x="0" y="3714750"/>
          <a:ext cx="171450" cy="0"/>
          <a:chOff x="0" y="0"/>
          <a:chExt cx="1023" cy="255"/>
        </a:xfrm>
      </xdr:grpSpPr>
      <xdr:sp macro="" textlink="">
        <xdr:nvSpPr>
          <xdr:cNvPr id="195" name="Text Box 2">
            <a:extLst>
              <a:ext uri="{FF2B5EF4-FFF2-40B4-BE49-F238E27FC236}">
                <a16:creationId xmlns="" xmlns:a16="http://schemas.microsoft.com/office/drawing/2014/main" id="{315DC223-5AD2-4FD6-80D3-E90B54CC6CE3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96" name="Text Box 3">
            <a:extLst>
              <a:ext uri="{FF2B5EF4-FFF2-40B4-BE49-F238E27FC236}">
                <a16:creationId xmlns="" xmlns:a16="http://schemas.microsoft.com/office/drawing/2014/main" id="{F402DCA9-44CB-485D-96FF-FC70A0D82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97" name="Text Box 4">
            <a:extLst>
              <a:ext uri="{FF2B5EF4-FFF2-40B4-BE49-F238E27FC236}">
                <a16:creationId xmlns="" xmlns:a16="http://schemas.microsoft.com/office/drawing/2014/main" id="{E0396EBB-3C1E-404B-B2A3-8424E666A873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98" name="Line 5">
            <a:extLst>
              <a:ext uri="{FF2B5EF4-FFF2-40B4-BE49-F238E27FC236}">
                <a16:creationId xmlns="" xmlns:a16="http://schemas.microsoft.com/office/drawing/2014/main" id="{74F5023A-D463-4312-A2C5-03597AD22A45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99" name="Text Box 6">
            <a:extLst>
              <a:ext uri="{FF2B5EF4-FFF2-40B4-BE49-F238E27FC236}">
                <a16:creationId xmlns="" xmlns:a16="http://schemas.microsoft.com/office/drawing/2014/main" id="{BC0DCC73-0350-4C81-895F-3EF97A22EF5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00" name="Text Box 7">
            <a:extLst>
              <a:ext uri="{FF2B5EF4-FFF2-40B4-BE49-F238E27FC236}">
                <a16:creationId xmlns="" xmlns:a16="http://schemas.microsoft.com/office/drawing/2014/main" id="{3634B654-9EB0-4771-A2FA-3256EEF191C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01" name="Line 8">
            <a:extLst>
              <a:ext uri="{FF2B5EF4-FFF2-40B4-BE49-F238E27FC236}">
                <a16:creationId xmlns="" xmlns:a16="http://schemas.microsoft.com/office/drawing/2014/main" id="{EF938093-2F3D-4A33-8B75-823D0741FFF8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18</xdr:row>
      <xdr:rowOff>0</xdr:rowOff>
    </xdr:from>
    <xdr:to>
      <xdr:col>3</xdr:col>
      <xdr:colOff>0</xdr:colOff>
      <xdr:row>18</xdr:row>
      <xdr:rowOff>0</xdr:rowOff>
    </xdr:to>
    <xdr:grpSp>
      <xdr:nvGrpSpPr>
        <xdr:cNvPr id="202" name="Group 1">
          <a:extLst>
            <a:ext uri="{FF2B5EF4-FFF2-40B4-BE49-F238E27FC236}">
              <a16:creationId xmlns="" xmlns:a16="http://schemas.microsoft.com/office/drawing/2014/main" id="{47829077-8475-4DCD-817A-C5F70D3CC3B0}"/>
            </a:ext>
          </a:extLst>
        </xdr:cNvPr>
        <xdr:cNvGrpSpPr>
          <a:grpSpLocks/>
        </xdr:cNvGrpSpPr>
      </xdr:nvGrpSpPr>
      <xdr:grpSpPr bwMode="auto">
        <a:xfrm>
          <a:off x="0" y="3714750"/>
          <a:ext cx="171450" cy="0"/>
          <a:chOff x="0" y="0"/>
          <a:chExt cx="1023" cy="255"/>
        </a:xfrm>
      </xdr:grpSpPr>
      <xdr:sp macro="" textlink="">
        <xdr:nvSpPr>
          <xdr:cNvPr id="203" name="Text Box 2">
            <a:extLst>
              <a:ext uri="{FF2B5EF4-FFF2-40B4-BE49-F238E27FC236}">
                <a16:creationId xmlns="" xmlns:a16="http://schemas.microsoft.com/office/drawing/2014/main" id="{A60D463B-A320-454F-9135-332C9529E4A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204" name="Text Box 3">
            <a:extLst>
              <a:ext uri="{FF2B5EF4-FFF2-40B4-BE49-F238E27FC236}">
                <a16:creationId xmlns="" xmlns:a16="http://schemas.microsoft.com/office/drawing/2014/main" id="{799C4C93-F47B-45A5-87AB-CE5C8CAA6ACD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05" name="Text Box 4">
            <a:extLst>
              <a:ext uri="{FF2B5EF4-FFF2-40B4-BE49-F238E27FC236}">
                <a16:creationId xmlns="" xmlns:a16="http://schemas.microsoft.com/office/drawing/2014/main" id="{57BB4CBC-1519-42DB-BAD1-BD55B769417A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06" name="Line 5">
            <a:extLst>
              <a:ext uri="{FF2B5EF4-FFF2-40B4-BE49-F238E27FC236}">
                <a16:creationId xmlns="" xmlns:a16="http://schemas.microsoft.com/office/drawing/2014/main" id="{A98E7FFB-7BC1-464E-9C2A-841BCDC5EAEE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07" name="Text Box 6">
            <a:extLst>
              <a:ext uri="{FF2B5EF4-FFF2-40B4-BE49-F238E27FC236}">
                <a16:creationId xmlns="" xmlns:a16="http://schemas.microsoft.com/office/drawing/2014/main" id="{E9CA1B67-9DDE-458C-B7EC-24AF3AB275E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08" name="Text Box 7">
            <a:extLst>
              <a:ext uri="{FF2B5EF4-FFF2-40B4-BE49-F238E27FC236}">
                <a16:creationId xmlns="" xmlns:a16="http://schemas.microsoft.com/office/drawing/2014/main" id="{A10E307D-7832-49BD-A9FA-147AC7547302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09" name="Line 8">
            <a:extLst>
              <a:ext uri="{FF2B5EF4-FFF2-40B4-BE49-F238E27FC236}">
                <a16:creationId xmlns="" xmlns:a16="http://schemas.microsoft.com/office/drawing/2014/main" id="{F6444F44-350D-49FB-9EF3-E60743CB7B2B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18</xdr:row>
      <xdr:rowOff>0</xdr:rowOff>
    </xdr:from>
    <xdr:to>
      <xdr:col>3</xdr:col>
      <xdr:colOff>0</xdr:colOff>
      <xdr:row>18</xdr:row>
      <xdr:rowOff>0</xdr:rowOff>
    </xdr:to>
    <xdr:grpSp>
      <xdr:nvGrpSpPr>
        <xdr:cNvPr id="210" name="Group 1">
          <a:extLst>
            <a:ext uri="{FF2B5EF4-FFF2-40B4-BE49-F238E27FC236}">
              <a16:creationId xmlns="" xmlns:a16="http://schemas.microsoft.com/office/drawing/2014/main" id="{DDEB68AE-A2F3-41F8-8D6F-11FE9ED9EA29}"/>
            </a:ext>
          </a:extLst>
        </xdr:cNvPr>
        <xdr:cNvGrpSpPr>
          <a:grpSpLocks/>
        </xdr:cNvGrpSpPr>
      </xdr:nvGrpSpPr>
      <xdr:grpSpPr bwMode="auto">
        <a:xfrm>
          <a:off x="0" y="3714750"/>
          <a:ext cx="171450" cy="0"/>
          <a:chOff x="0" y="0"/>
          <a:chExt cx="1023" cy="255"/>
        </a:xfrm>
      </xdr:grpSpPr>
      <xdr:sp macro="" textlink="">
        <xdr:nvSpPr>
          <xdr:cNvPr id="211" name="Text Box 2">
            <a:extLst>
              <a:ext uri="{FF2B5EF4-FFF2-40B4-BE49-F238E27FC236}">
                <a16:creationId xmlns="" xmlns:a16="http://schemas.microsoft.com/office/drawing/2014/main" id="{5744BC50-CDFF-47A0-A4E9-EC1DFA5418F2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212" name="Text Box 3">
            <a:extLst>
              <a:ext uri="{FF2B5EF4-FFF2-40B4-BE49-F238E27FC236}">
                <a16:creationId xmlns="" xmlns:a16="http://schemas.microsoft.com/office/drawing/2014/main" id="{230F7998-B42D-4078-979F-87EB4ABAB12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13" name="Text Box 4">
            <a:extLst>
              <a:ext uri="{FF2B5EF4-FFF2-40B4-BE49-F238E27FC236}">
                <a16:creationId xmlns="" xmlns:a16="http://schemas.microsoft.com/office/drawing/2014/main" id="{9B52FA20-1CF6-4D33-AE52-C38DCD41A8C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14" name="Line 5">
            <a:extLst>
              <a:ext uri="{FF2B5EF4-FFF2-40B4-BE49-F238E27FC236}">
                <a16:creationId xmlns="" xmlns:a16="http://schemas.microsoft.com/office/drawing/2014/main" id="{CD9CD2BF-7B21-4BC5-A9C9-65A286189001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15" name="Text Box 6">
            <a:extLst>
              <a:ext uri="{FF2B5EF4-FFF2-40B4-BE49-F238E27FC236}">
                <a16:creationId xmlns="" xmlns:a16="http://schemas.microsoft.com/office/drawing/2014/main" id="{FC68D271-EA51-4C88-B77C-276C5819649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16" name="Text Box 7">
            <a:extLst>
              <a:ext uri="{FF2B5EF4-FFF2-40B4-BE49-F238E27FC236}">
                <a16:creationId xmlns="" xmlns:a16="http://schemas.microsoft.com/office/drawing/2014/main" id="{6A3FCE2A-7AA3-4FC8-9006-127B0EA3887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17" name="Line 8">
            <a:extLst>
              <a:ext uri="{FF2B5EF4-FFF2-40B4-BE49-F238E27FC236}">
                <a16:creationId xmlns="" xmlns:a16="http://schemas.microsoft.com/office/drawing/2014/main" id="{15DB37DA-711A-48DA-A719-86F8868E4245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3</xdr:col>
      <xdr:colOff>0</xdr:colOff>
      <xdr:row>26</xdr:row>
      <xdr:rowOff>66675</xdr:rowOff>
    </xdr:to>
    <xdr:grpSp>
      <xdr:nvGrpSpPr>
        <xdr:cNvPr id="218" name="Group 9">
          <a:extLst>
            <a:ext uri="{FF2B5EF4-FFF2-40B4-BE49-F238E27FC236}">
              <a16:creationId xmlns="" xmlns:a16="http://schemas.microsoft.com/office/drawing/2014/main" id="{46BE22BB-DAE3-4880-B344-E9D5B4E3B1AF}"/>
            </a:ext>
          </a:extLst>
        </xdr:cNvPr>
        <xdr:cNvGrpSpPr>
          <a:grpSpLocks/>
        </xdr:cNvGrpSpPr>
      </xdr:nvGrpSpPr>
      <xdr:grpSpPr bwMode="auto">
        <a:xfrm>
          <a:off x="0" y="3790950"/>
          <a:ext cx="171450" cy="476250"/>
          <a:chOff x="0" y="0"/>
          <a:chExt cx="1023" cy="255"/>
        </a:xfrm>
      </xdr:grpSpPr>
      <xdr:sp macro="" textlink="">
        <xdr:nvSpPr>
          <xdr:cNvPr id="219" name="Text Box 10">
            <a:extLst>
              <a:ext uri="{FF2B5EF4-FFF2-40B4-BE49-F238E27FC236}">
                <a16:creationId xmlns="" xmlns:a16="http://schemas.microsoft.com/office/drawing/2014/main" id="{F9D63607-2279-4C2D-9793-8B292F9C654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220" name="Text Box 11">
            <a:extLst>
              <a:ext uri="{FF2B5EF4-FFF2-40B4-BE49-F238E27FC236}">
                <a16:creationId xmlns="" xmlns:a16="http://schemas.microsoft.com/office/drawing/2014/main" id="{A9AFD16E-1176-48F8-8078-6ECFA9FC3B2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21" name="Text Box 12">
            <a:extLst>
              <a:ext uri="{FF2B5EF4-FFF2-40B4-BE49-F238E27FC236}">
                <a16:creationId xmlns="" xmlns:a16="http://schemas.microsoft.com/office/drawing/2014/main" id="{3381E851-2073-4115-A042-5AAE1D90CFB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2" name="Line 13">
            <a:extLst>
              <a:ext uri="{FF2B5EF4-FFF2-40B4-BE49-F238E27FC236}">
                <a16:creationId xmlns="" xmlns:a16="http://schemas.microsoft.com/office/drawing/2014/main" id="{BC9F1D9E-7E1C-4CEC-BEC2-11C7FDA511B3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23" name="Text Box 14">
            <a:extLst>
              <a:ext uri="{FF2B5EF4-FFF2-40B4-BE49-F238E27FC236}">
                <a16:creationId xmlns="" xmlns:a16="http://schemas.microsoft.com/office/drawing/2014/main" id="{073F118F-636E-4F96-BE4A-1D7F3245DB8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24" name="Text Box 15">
            <a:extLst>
              <a:ext uri="{FF2B5EF4-FFF2-40B4-BE49-F238E27FC236}">
                <a16:creationId xmlns="" xmlns:a16="http://schemas.microsoft.com/office/drawing/2014/main" id="{F8C77D17-C7FD-4CDB-A7F4-C5A3021072A5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25" name="Line 16">
            <a:extLst>
              <a:ext uri="{FF2B5EF4-FFF2-40B4-BE49-F238E27FC236}">
                <a16:creationId xmlns="" xmlns:a16="http://schemas.microsoft.com/office/drawing/2014/main" id="{B460F740-DB41-4432-8053-4099BC838195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3</xdr:col>
      <xdr:colOff>0</xdr:colOff>
      <xdr:row>29</xdr:row>
      <xdr:rowOff>114300</xdr:rowOff>
    </xdr:to>
    <xdr:grpSp>
      <xdr:nvGrpSpPr>
        <xdr:cNvPr id="226" name="Group 17">
          <a:extLst>
            <a:ext uri="{FF2B5EF4-FFF2-40B4-BE49-F238E27FC236}">
              <a16:creationId xmlns="" xmlns:a16="http://schemas.microsoft.com/office/drawing/2014/main" id="{2582AA34-B584-4311-8472-A717CA3AE3CA}"/>
            </a:ext>
          </a:extLst>
        </xdr:cNvPr>
        <xdr:cNvGrpSpPr>
          <a:grpSpLocks/>
        </xdr:cNvGrpSpPr>
      </xdr:nvGrpSpPr>
      <xdr:grpSpPr bwMode="auto">
        <a:xfrm>
          <a:off x="0" y="4457700"/>
          <a:ext cx="171450" cy="342900"/>
          <a:chOff x="0" y="0"/>
          <a:chExt cx="1023" cy="255"/>
        </a:xfrm>
      </xdr:grpSpPr>
      <xdr:sp macro="" textlink="">
        <xdr:nvSpPr>
          <xdr:cNvPr id="227" name="Text Box 18">
            <a:extLst>
              <a:ext uri="{FF2B5EF4-FFF2-40B4-BE49-F238E27FC236}">
                <a16:creationId xmlns="" xmlns:a16="http://schemas.microsoft.com/office/drawing/2014/main" id="{E81CC747-A73C-4390-84A7-C42E147A8D4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28" name="Text Box 19">
            <a:extLst>
              <a:ext uri="{FF2B5EF4-FFF2-40B4-BE49-F238E27FC236}">
                <a16:creationId xmlns="" xmlns:a16="http://schemas.microsoft.com/office/drawing/2014/main" id="{BC8308F5-D42D-4A15-943F-A631143FB142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29" name="Text Box 20">
            <a:extLst>
              <a:ext uri="{FF2B5EF4-FFF2-40B4-BE49-F238E27FC236}">
                <a16:creationId xmlns="" xmlns:a16="http://schemas.microsoft.com/office/drawing/2014/main" id="{B02D0E17-8BD0-45E3-98CF-60267D768888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30" name="Line 21">
            <a:extLst>
              <a:ext uri="{FF2B5EF4-FFF2-40B4-BE49-F238E27FC236}">
                <a16:creationId xmlns="" xmlns:a16="http://schemas.microsoft.com/office/drawing/2014/main" id="{E40E215D-06F4-4F3C-AE66-DA766B56B6AE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31" name="Text Box 22">
            <a:extLst>
              <a:ext uri="{FF2B5EF4-FFF2-40B4-BE49-F238E27FC236}">
                <a16:creationId xmlns="" xmlns:a16="http://schemas.microsoft.com/office/drawing/2014/main" id="{D3FD0D45-3BF5-4058-87D8-B43A939E016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32" name="Text Box 23">
            <a:extLst>
              <a:ext uri="{FF2B5EF4-FFF2-40B4-BE49-F238E27FC236}">
                <a16:creationId xmlns="" xmlns:a16="http://schemas.microsoft.com/office/drawing/2014/main" id="{FBEB0B12-1D73-4B6B-9A2C-729EE70EBD3E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33" name="Line 24">
            <a:extLst>
              <a:ext uri="{FF2B5EF4-FFF2-40B4-BE49-F238E27FC236}">
                <a16:creationId xmlns="" xmlns:a16="http://schemas.microsoft.com/office/drawing/2014/main" id="{A5108EF1-8A1D-4E4D-A6E8-F102DD8C7F5D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18</xdr:row>
      <xdr:rowOff>0</xdr:rowOff>
    </xdr:from>
    <xdr:to>
      <xdr:col>3</xdr:col>
      <xdr:colOff>0</xdr:colOff>
      <xdr:row>18</xdr:row>
      <xdr:rowOff>0</xdr:rowOff>
    </xdr:to>
    <xdr:grpSp>
      <xdr:nvGrpSpPr>
        <xdr:cNvPr id="234" name="Group 1">
          <a:extLst>
            <a:ext uri="{FF2B5EF4-FFF2-40B4-BE49-F238E27FC236}">
              <a16:creationId xmlns="" xmlns:a16="http://schemas.microsoft.com/office/drawing/2014/main" id="{ECA2E6AF-CA24-4485-B29E-D3EDEE71807A}"/>
            </a:ext>
          </a:extLst>
        </xdr:cNvPr>
        <xdr:cNvGrpSpPr>
          <a:grpSpLocks/>
        </xdr:cNvGrpSpPr>
      </xdr:nvGrpSpPr>
      <xdr:grpSpPr bwMode="auto">
        <a:xfrm>
          <a:off x="0" y="3714750"/>
          <a:ext cx="171450" cy="0"/>
          <a:chOff x="0" y="0"/>
          <a:chExt cx="1023" cy="255"/>
        </a:xfrm>
      </xdr:grpSpPr>
      <xdr:sp macro="" textlink="">
        <xdr:nvSpPr>
          <xdr:cNvPr id="235" name="Text Box 2">
            <a:extLst>
              <a:ext uri="{FF2B5EF4-FFF2-40B4-BE49-F238E27FC236}">
                <a16:creationId xmlns="" xmlns:a16="http://schemas.microsoft.com/office/drawing/2014/main" id="{248E972E-9866-4D5E-8DEA-5A110C745B1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236" name="Text Box 3">
            <a:extLst>
              <a:ext uri="{FF2B5EF4-FFF2-40B4-BE49-F238E27FC236}">
                <a16:creationId xmlns="" xmlns:a16="http://schemas.microsoft.com/office/drawing/2014/main" id="{4550C391-901A-4EC2-BBD2-8C142E1F436F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37" name="Text Box 4">
            <a:extLst>
              <a:ext uri="{FF2B5EF4-FFF2-40B4-BE49-F238E27FC236}">
                <a16:creationId xmlns="" xmlns:a16="http://schemas.microsoft.com/office/drawing/2014/main" id="{2C9EF518-FB82-43E6-B6AE-075A5FDE891E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38" name="Line 5">
            <a:extLst>
              <a:ext uri="{FF2B5EF4-FFF2-40B4-BE49-F238E27FC236}">
                <a16:creationId xmlns="" xmlns:a16="http://schemas.microsoft.com/office/drawing/2014/main" id="{28B343C4-A1C5-4079-B8C8-8AB0A20DA139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39" name="Text Box 6">
            <a:extLst>
              <a:ext uri="{FF2B5EF4-FFF2-40B4-BE49-F238E27FC236}">
                <a16:creationId xmlns="" xmlns:a16="http://schemas.microsoft.com/office/drawing/2014/main" id="{4BB49DAB-1389-4F5E-8089-972C23E2BAA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40" name="Text Box 7">
            <a:extLst>
              <a:ext uri="{FF2B5EF4-FFF2-40B4-BE49-F238E27FC236}">
                <a16:creationId xmlns="" xmlns:a16="http://schemas.microsoft.com/office/drawing/2014/main" id="{C5C3F955-1960-44C8-B131-C24A9B12FB5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41" name="Line 8">
            <a:extLst>
              <a:ext uri="{FF2B5EF4-FFF2-40B4-BE49-F238E27FC236}">
                <a16:creationId xmlns="" xmlns:a16="http://schemas.microsoft.com/office/drawing/2014/main" id="{8DA76094-619A-45B4-BD54-0FF0337C0AC4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23</xdr:row>
      <xdr:rowOff>76200</xdr:rowOff>
    </xdr:from>
    <xdr:to>
      <xdr:col>3</xdr:col>
      <xdr:colOff>0</xdr:colOff>
      <xdr:row>26</xdr:row>
      <xdr:rowOff>66675</xdr:rowOff>
    </xdr:to>
    <xdr:grpSp>
      <xdr:nvGrpSpPr>
        <xdr:cNvPr id="242" name="Group 9">
          <a:extLst>
            <a:ext uri="{FF2B5EF4-FFF2-40B4-BE49-F238E27FC236}">
              <a16:creationId xmlns="" xmlns:a16="http://schemas.microsoft.com/office/drawing/2014/main" id="{67CC0A53-7130-45B7-9409-A7FB4711BBBE}"/>
            </a:ext>
          </a:extLst>
        </xdr:cNvPr>
        <xdr:cNvGrpSpPr>
          <a:grpSpLocks/>
        </xdr:cNvGrpSpPr>
      </xdr:nvGrpSpPr>
      <xdr:grpSpPr bwMode="auto">
        <a:xfrm>
          <a:off x="0" y="3790950"/>
          <a:ext cx="171450" cy="476250"/>
          <a:chOff x="0" y="0"/>
          <a:chExt cx="1023" cy="255"/>
        </a:xfrm>
      </xdr:grpSpPr>
      <xdr:sp macro="" textlink="">
        <xdr:nvSpPr>
          <xdr:cNvPr id="243" name="Text Box 10">
            <a:extLst>
              <a:ext uri="{FF2B5EF4-FFF2-40B4-BE49-F238E27FC236}">
                <a16:creationId xmlns="" xmlns:a16="http://schemas.microsoft.com/office/drawing/2014/main" id="{103646EC-D3EB-4087-BA3F-AFDA05200F8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244" name="Text Box 11">
            <a:extLst>
              <a:ext uri="{FF2B5EF4-FFF2-40B4-BE49-F238E27FC236}">
                <a16:creationId xmlns="" xmlns:a16="http://schemas.microsoft.com/office/drawing/2014/main" id="{C89D8EB6-7F25-425D-B4BE-109CA30A9789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45" name="Text Box 12">
            <a:extLst>
              <a:ext uri="{FF2B5EF4-FFF2-40B4-BE49-F238E27FC236}">
                <a16:creationId xmlns="" xmlns:a16="http://schemas.microsoft.com/office/drawing/2014/main" id="{14745AC8-C648-4216-91A4-461432F5BA1B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46" name="Line 13">
            <a:extLst>
              <a:ext uri="{FF2B5EF4-FFF2-40B4-BE49-F238E27FC236}">
                <a16:creationId xmlns="" xmlns:a16="http://schemas.microsoft.com/office/drawing/2014/main" id="{78545592-6A9D-425E-83D1-D6D89E214C83}"/>
              </a:ext>
            </a:extLst>
          </xdr:cNvPr>
          <xdr:cNvSpPr>
            <a:spLocks noChangeShapeType="1"/>
          </xdr:cNvSpPr>
        </xdr:nvSpPr>
        <xdr:spPr bwMode="auto">
          <a:xfrm>
            <a:off x="404" y="139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47" name="Text Box 14">
            <a:extLst>
              <a:ext uri="{FF2B5EF4-FFF2-40B4-BE49-F238E27FC236}">
                <a16:creationId xmlns="" xmlns:a16="http://schemas.microsoft.com/office/drawing/2014/main" id="{F55C58F1-034F-45FF-98B7-B986ED76505F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48" name="Text Box 15">
            <a:extLst>
              <a:ext uri="{FF2B5EF4-FFF2-40B4-BE49-F238E27FC236}">
                <a16:creationId xmlns="" xmlns:a16="http://schemas.microsoft.com/office/drawing/2014/main" id="{D8D9FB76-3FBF-4555-A233-987424EBC73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49" name="Line 16">
            <a:extLst>
              <a:ext uri="{FF2B5EF4-FFF2-40B4-BE49-F238E27FC236}">
                <a16:creationId xmlns="" xmlns:a16="http://schemas.microsoft.com/office/drawing/2014/main" id="{A6E970EF-D043-4872-B6AD-F6AF5D793F3F}"/>
              </a:ext>
            </a:extLst>
          </xdr:cNvPr>
          <xdr:cNvSpPr>
            <a:spLocks noChangeShapeType="1"/>
          </xdr:cNvSpPr>
        </xdr:nvSpPr>
        <xdr:spPr bwMode="auto">
          <a:xfrm>
            <a:off x="625" y="139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27</xdr:row>
      <xdr:rowOff>95250</xdr:rowOff>
    </xdr:from>
    <xdr:to>
      <xdr:col>3</xdr:col>
      <xdr:colOff>0</xdr:colOff>
      <xdr:row>29</xdr:row>
      <xdr:rowOff>114300</xdr:rowOff>
    </xdr:to>
    <xdr:grpSp>
      <xdr:nvGrpSpPr>
        <xdr:cNvPr id="250" name="Group 17">
          <a:extLst>
            <a:ext uri="{FF2B5EF4-FFF2-40B4-BE49-F238E27FC236}">
              <a16:creationId xmlns="" xmlns:a16="http://schemas.microsoft.com/office/drawing/2014/main" id="{B0313A4B-573D-427F-9EE1-8254257DAA95}"/>
            </a:ext>
          </a:extLst>
        </xdr:cNvPr>
        <xdr:cNvGrpSpPr>
          <a:grpSpLocks/>
        </xdr:cNvGrpSpPr>
      </xdr:nvGrpSpPr>
      <xdr:grpSpPr bwMode="auto">
        <a:xfrm>
          <a:off x="0" y="4457700"/>
          <a:ext cx="171450" cy="342900"/>
          <a:chOff x="0" y="0"/>
          <a:chExt cx="1023" cy="255"/>
        </a:xfrm>
      </xdr:grpSpPr>
      <xdr:sp macro="" textlink="">
        <xdr:nvSpPr>
          <xdr:cNvPr id="251" name="Text Box 18">
            <a:extLst>
              <a:ext uri="{FF2B5EF4-FFF2-40B4-BE49-F238E27FC236}">
                <a16:creationId xmlns="" xmlns:a16="http://schemas.microsoft.com/office/drawing/2014/main" id="{3C6D99DA-DC0A-4A6E-8E88-3F2985B85C3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52" name="Text Box 19">
            <a:extLst>
              <a:ext uri="{FF2B5EF4-FFF2-40B4-BE49-F238E27FC236}">
                <a16:creationId xmlns="" xmlns:a16="http://schemas.microsoft.com/office/drawing/2014/main" id="{C2599EC3-F463-47EB-A425-D8E08811F897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53" name="Text Box 20">
            <a:extLst>
              <a:ext uri="{FF2B5EF4-FFF2-40B4-BE49-F238E27FC236}">
                <a16:creationId xmlns="" xmlns:a16="http://schemas.microsoft.com/office/drawing/2014/main" id="{EFD42DD0-BCD5-49B2-8BD9-396A29EB4FB5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54" name="Line 21">
            <a:extLst>
              <a:ext uri="{FF2B5EF4-FFF2-40B4-BE49-F238E27FC236}">
                <a16:creationId xmlns="" xmlns:a16="http://schemas.microsoft.com/office/drawing/2014/main" id="{D19E4FCC-101F-4779-BB13-B9D2632970A5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55" name="Text Box 22">
            <a:extLst>
              <a:ext uri="{FF2B5EF4-FFF2-40B4-BE49-F238E27FC236}">
                <a16:creationId xmlns="" xmlns:a16="http://schemas.microsoft.com/office/drawing/2014/main" id="{48948D33-0458-4E15-96A3-33B5F3192B8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56" name="Text Box 23">
            <a:extLst>
              <a:ext uri="{FF2B5EF4-FFF2-40B4-BE49-F238E27FC236}">
                <a16:creationId xmlns="" xmlns:a16="http://schemas.microsoft.com/office/drawing/2014/main" id="{A985719A-6FED-4BDF-A1B7-B97199887141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7" name="Line 24">
            <a:extLst>
              <a:ext uri="{FF2B5EF4-FFF2-40B4-BE49-F238E27FC236}">
                <a16:creationId xmlns="" xmlns:a16="http://schemas.microsoft.com/office/drawing/2014/main" id="{E02BEC62-EED9-4604-981A-B0794DFF75DF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3"/>
  <sheetViews>
    <sheetView tabSelected="1" zoomScale="40" zoomScaleNormal="40" workbookViewId="0">
      <selection activeCell="A26" sqref="A26"/>
    </sheetView>
  </sheetViews>
  <sheetFormatPr defaultRowHeight="26.25" x14ac:dyDescent="0.4"/>
  <cols>
    <col min="1" max="1" width="103.5703125" style="119" customWidth="1"/>
    <col min="2" max="2" width="13.28515625" style="120" customWidth="1"/>
    <col min="3" max="3" width="49.42578125" style="119" customWidth="1"/>
    <col min="4" max="4" width="42.28515625" style="119" customWidth="1"/>
    <col min="5" max="5" width="41.42578125" style="121" customWidth="1"/>
    <col min="6" max="6" width="42.85546875" style="119" customWidth="1"/>
  </cols>
  <sheetData>
    <row r="1" spans="1:6" x14ac:dyDescent="0.2">
      <c r="A1" s="216"/>
      <c r="B1" s="216"/>
      <c r="C1" s="216"/>
      <c r="D1" s="216"/>
      <c r="E1" s="58"/>
      <c r="F1" s="59"/>
    </row>
    <row r="2" spans="1:6" ht="31.5" thickBot="1" x14ac:dyDescent="0.25">
      <c r="A2" s="217" t="s">
        <v>628</v>
      </c>
      <c r="B2" s="217"/>
      <c r="C2" s="217"/>
      <c r="D2" s="217"/>
      <c r="E2" s="60"/>
      <c r="F2" s="61" t="s">
        <v>629</v>
      </c>
    </row>
    <row r="3" spans="1:6" ht="30.75" x14ac:dyDescent="0.2">
      <c r="A3" s="62"/>
      <c r="B3" s="63"/>
      <c r="C3" s="62"/>
      <c r="D3" s="62"/>
      <c r="E3" s="64" t="s">
        <v>630</v>
      </c>
      <c r="F3" s="65" t="s">
        <v>631</v>
      </c>
    </row>
    <row r="4" spans="1:6" ht="30.75" x14ac:dyDescent="0.2">
      <c r="A4" s="218" t="s">
        <v>632</v>
      </c>
      <c r="B4" s="218"/>
      <c r="C4" s="218"/>
      <c r="D4" s="218"/>
      <c r="E4" s="60" t="s">
        <v>633</v>
      </c>
      <c r="F4" s="66">
        <v>45261</v>
      </c>
    </row>
    <row r="5" spans="1:6" ht="30.75" x14ac:dyDescent="0.2">
      <c r="A5" s="67"/>
      <c r="B5" s="68"/>
      <c r="C5" s="67"/>
      <c r="D5" s="67"/>
      <c r="E5" s="60" t="s">
        <v>634</v>
      </c>
      <c r="F5" s="69" t="s">
        <v>635</v>
      </c>
    </row>
    <row r="6" spans="1:6" ht="30.75" x14ac:dyDescent="0.2">
      <c r="A6" s="70" t="s">
        <v>636</v>
      </c>
      <c r="B6" s="219" t="s">
        <v>19</v>
      </c>
      <c r="C6" s="220"/>
      <c r="D6" s="220"/>
      <c r="E6" s="60" t="s">
        <v>637</v>
      </c>
      <c r="F6" s="69" t="s">
        <v>1</v>
      </c>
    </row>
    <row r="7" spans="1:6" ht="30.75" x14ac:dyDescent="0.2">
      <c r="A7" s="71" t="s">
        <v>638</v>
      </c>
      <c r="B7" s="221" t="s">
        <v>639</v>
      </c>
      <c r="C7" s="221"/>
      <c r="D7" s="221"/>
      <c r="E7" s="60" t="s">
        <v>640</v>
      </c>
      <c r="F7" s="72" t="s">
        <v>641</v>
      </c>
    </row>
    <row r="8" spans="1:6" ht="30.75" x14ac:dyDescent="0.2">
      <c r="A8" s="70" t="s">
        <v>642</v>
      </c>
      <c r="B8" s="73"/>
      <c r="C8" s="70"/>
      <c r="D8" s="74"/>
      <c r="E8" s="60"/>
      <c r="F8" s="69"/>
    </row>
    <row r="9" spans="1:6" ht="31.5" thickBot="1" x14ac:dyDescent="0.25">
      <c r="A9" s="70" t="s">
        <v>643</v>
      </c>
      <c r="B9" s="73"/>
      <c r="C9" s="75"/>
      <c r="D9" s="74"/>
      <c r="E9" s="60" t="s">
        <v>644</v>
      </c>
      <c r="F9" s="76" t="s">
        <v>645</v>
      </c>
    </row>
    <row r="10" spans="1:6" ht="30.75" thickBot="1" x14ac:dyDescent="0.25">
      <c r="A10" s="217" t="s">
        <v>646</v>
      </c>
      <c r="B10" s="217"/>
      <c r="C10" s="217"/>
      <c r="D10" s="217"/>
      <c r="E10" s="77"/>
      <c r="F10" s="78"/>
    </row>
    <row r="11" spans="1:6" ht="12.75" x14ac:dyDescent="0.2">
      <c r="A11" s="201" t="s">
        <v>2</v>
      </c>
      <c r="B11" s="204" t="s">
        <v>3</v>
      </c>
      <c r="C11" s="204" t="s">
        <v>647</v>
      </c>
      <c r="D11" s="207" t="s">
        <v>4</v>
      </c>
      <c r="E11" s="210" t="s">
        <v>5</v>
      </c>
      <c r="F11" s="213" t="s">
        <v>6</v>
      </c>
    </row>
    <row r="12" spans="1:6" ht="12.75" x14ac:dyDescent="0.2">
      <c r="A12" s="202"/>
      <c r="B12" s="205"/>
      <c r="C12" s="205"/>
      <c r="D12" s="208"/>
      <c r="E12" s="211"/>
      <c r="F12" s="214"/>
    </row>
    <row r="13" spans="1:6" ht="12.75" x14ac:dyDescent="0.2">
      <c r="A13" s="202"/>
      <c r="B13" s="205"/>
      <c r="C13" s="205"/>
      <c r="D13" s="208"/>
      <c r="E13" s="211"/>
      <c r="F13" s="214"/>
    </row>
    <row r="14" spans="1:6" ht="12.75" x14ac:dyDescent="0.2">
      <c r="A14" s="202"/>
      <c r="B14" s="205"/>
      <c r="C14" s="205"/>
      <c r="D14" s="208"/>
      <c r="E14" s="211"/>
      <c r="F14" s="214"/>
    </row>
    <row r="15" spans="1:6" ht="12.75" x14ac:dyDescent="0.2">
      <c r="A15" s="202"/>
      <c r="B15" s="205"/>
      <c r="C15" s="205"/>
      <c r="D15" s="208"/>
      <c r="E15" s="211"/>
      <c r="F15" s="214"/>
    </row>
    <row r="16" spans="1:6" ht="12.75" x14ac:dyDescent="0.2">
      <c r="A16" s="202"/>
      <c r="B16" s="205"/>
      <c r="C16" s="205"/>
      <c r="D16" s="208"/>
      <c r="E16" s="211"/>
      <c r="F16" s="214"/>
    </row>
    <row r="17" spans="1:6" ht="12.75" x14ac:dyDescent="0.2">
      <c r="A17" s="203"/>
      <c r="B17" s="206"/>
      <c r="C17" s="206"/>
      <c r="D17" s="209"/>
      <c r="E17" s="212"/>
      <c r="F17" s="215"/>
    </row>
    <row r="18" spans="1:6" ht="27" thickBot="1" x14ac:dyDescent="0.25">
      <c r="A18" s="79">
        <v>1</v>
      </c>
      <c r="B18" s="80">
        <v>2</v>
      </c>
      <c r="C18" s="81">
        <v>3</v>
      </c>
      <c r="D18" s="82" t="s">
        <v>7</v>
      </c>
      <c r="E18" s="83" t="s">
        <v>8</v>
      </c>
      <c r="F18" s="84" t="s">
        <v>9</v>
      </c>
    </row>
    <row r="19" spans="1:6" ht="35.25" x14ac:dyDescent="0.2">
      <c r="A19" s="85" t="s">
        <v>648</v>
      </c>
      <c r="B19" s="86" t="s">
        <v>649</v>
      </c>
      <c r="C19" s="87" t="s">
        <v>650</v>
      </c>
      <c r="D19" s="88">
        <f>D21+D199</f>
        <v>693964700</v>
      </c>
      <c r="E19" s="89">
        <f>E21+E199</f>
        <v>416157939.68000007</v>
      </c>
      <c r="F19" s="88">
        <f>IF(OR(D19="-",IF(E19="-",0,E19)&gt;=IF(D19="-",0,D19)),"-",IF(D19="-",0,D19)-IF(E19="-",0,E19))</f>
        <v>277806760.31999993</v>
      </c>
    </row>
    <row r="20" spans="1:6" ht="30.75" x14ac:dyDescent="0.2">
      <c r="A20" s="85" t="s">
        <v>10</v>
      </c>
      <c r="B20" s="90"/>
      <c r="C20" s="91"/>
      <c r="D20" s="92"/>
      <c r="E20" s="93"/>
      <c r="F20" s="94"/>
    </row>
    <row r="21" spans="1:6" ht="35.25" x14ac:dyDescent="0.2">
      <c r="A21" s="85" t="s">
        <v>651</v>
      </c>
      <c r="B21" s="95" t="s">
        <v>649</v>
      </c>
      <c r="C21" s="96" t="s">
        <v>652</v>
      </c>
      <c r="D21" s="89">
        <f>D22+D59+D83+D121+D137+D141+D161+D185+D69</f>
        <v>178443300</v>
      </c>
      <c r="E21" s="89">
        <f>E22+E59+E83+E121+E137+E141+E161+E185+E69+E117</f>
        <v>175902592.24000004</v>
      </c>
      <c r="F21" s="97">
        <f t="shared" ref="F21:F84" si="0">IF(OR(D21="-",IF(E21="-",0,E21)&gt;=IF(D21="-",0,D21)),"-",IF(D21="-",0,D21)-IF(E21="-",0,E21))</f>
        <v>2540707.7599999607</v>
      </c>
    </row>
    <row r="22" spans="1:6" ht="35.25" x14ac:dyDescent="0.2">
      <c r="A22" s="85" t="s">
        <v>653</v>
      </c>
      <c r="B22" s="98" t="s">
        <v>649</v>
      </c>
      <c r="C22" s="99" t="s">
        <v>654</v>
      </c>
      <c r="D22" s="100">
        <f>D23</f>
        <v>80491100</v>
      </c>
      <c r="E22" s="100">
        <f>E23</f>
        <v>73155999.74000001</v>
      </c>
      <c r="F22" s="101">
        <f t="shared" si="0"/>
        <v>7335100.2599999905</v>
      </c>
    </row>
    <row r="23" spans="1:6" ht="35.25" x14ac:dyDescent="0.2">
      <c r="A23" s="85" t="s">
        <v>655</v>
      </c>
      <c r="B23" s="98" t="s">
        <v>649</v>
      </c>
      <c r="C23" s="99" t="s">
        <v>656</v>
      </c>
      <c r="D23" s="102">
        <f>FIO+D32</f>
        <v>80491100</v>
      </c>
      <c r="E23" s="100">
        <f>E24+E32+E40+E45+E47+E50+E55+E53+E57</f>
        <v>73155999.74000001</v>
      </c>
      <c r="F23" s="101">
        <f t="shared" si="0"/>
        <v>7335100.2599999905</v>
      </c>
    </row>
    <row r="24" spans="1:6" ht="184.5" x14ac:dyDescent="0.2">
      <c r="A24" s="85" t="s">
        <v>657</v>
      </c>
      <c r="B24" s="98" t="s">
        <v>649</v>
      </c>
      <c r="C24" s="99" t="s">
        <v>658</v>
      </c>
      <c r="D24" s="102">
        <v>79723000</v>
      </c>
      <c r="E24" s="100">
        <f>E25+E27</f>
        <v>65854791.880000003</v>
      </c>
      <c r="F24" s="101">
        <f t="shared" si="0"/>
        <v>13868208.119999997</v>
      </c>
    </row>
    <row r="25" spans="1:6" ht="276.75" x14ac:dyDescent="0.2">
      <c r="A25" s="103" t="s">
        <v>659</v>
      </c>
      <c r="B25" s="98" t="s">
        <v>649</v>
      </c>
      <c r="C25" s="99" t="s">
        <v>660</v>
      </c>
      <c r="D25" s="102" t="s">
        <v>11</v>
      </c>
      <c r="E25" s="100">
        <v>65837374.93</v>
      </c>
      <c r="F25" s="101" t="str">
        <f t="shared" si="0"/>
        <v>-</v>
      </c>
    </row>
    <row r="26" spans="1:6" ht="215.25" x14ac:dyDescent="0.2">
      <c r="A26" s="103" t="s">
        <v>661</v>
      </c>
      <c r="B26" s="98" t="s">
        <v>649</v>
      </c>
      <c r="C26" s="99" t="s">
        <v>662</v>
      </c>
      <c r="D26" s="102" t="s">
        <v>11</v>
      </c>
      <c r="E26" s="100">
        <v>0</v>
      </c>
      <c r="F26" s="101" t="str">
        <f t="shared" si="0"/>
        <v>-</v>
      </c>
    </row>
    <row r="27" spans="1:6" ht="276.75" x14ac:dyDescent="0.2">
      <c r="A27" s="103" t="s">
        <v>663</v>
      </c>
      <c r="B27" s="98" t="s">
        <v>649</v>
      </c>
      <c r="C27" s="99" t="s">
        <v>664</v>
      </c>
      <c r="D27" s="102" t="s">
        <v>11</v>
      </c>
      <c r="E27" s="100">
        <v>17416.95</v>
      </c>
      <c r="F27" s="101" t="str">
        <f t="shared" si="0"/>
        <v>-</v>
      </c>
    </row>
    <row r="28" spans="1:6" ht="215.25" x14ac:dyDescent="0.2">
      <c r="A28" s="103" t="s">
        <v>665</v>
      </c>
      <c r="B28" s="98" t="s">
        <v>649</v>
      </c>
      <c r="C28" s="99" t="s">
        <v>666</v>
      </c>
      <c r="D28" s="102" t="s">
        <v>11</v>
      </c>
      <c r="E28" s="100">
        <v>0</v>
      </c>
      <c r="F28" s="101" t="str">
        <f t="shared" si="0"/>
        <v>-</v>
      </c>
    </row>
    <row r="29" spans="1:6" ht="215.25" x14ac:dyDescent="0.2">
      <c r="A29" s="104" t="s">
        <v>667</v>
      </c>
      <c r="B29" s="105" t="s">
        <v>649</v>
      </c>
      <c r="C29" s="106" t="s">
        <v>666</v>
      </c>
      <c r="D29" s="100" t="s">
        <v>11</v>
      </c>
      <c r="E29" s="100">
        <v>0</v>
      </c>
      <c r="F29" s="107" t="str">
        <f t="shared" si="0"/>
        <v>-</v>
      </c>
    </row>
    <row r="30" spans="1:6" ht="35.25" x14ac:dyDescent="0.2">
      <c r="A30" s="104"/>
      <c r="B30" s="105"/>
      <c r="C30" s="99" t="s">
        <v>666</v>
      </c>
      <c r="D30" s="102" t="s">
        <v>11</v>
      </c>
      <c r="E30" s="100">
        <v>0</v>
      </c>
      <c r="F30" s="107" t="str">
        <f t="shared" si="0"/>
        <v>-</v>
      </c>
    </row>
    <row r="31" spans="1:6" ht="215.25" x14ac:dyDescent="0.2">
      <c r="A31" s="103" t="s">
        <v>667</v>
      </c>
      <c r="B31" s="98" t="s">
        <v>649</v>
      </c>
      <c r="C31" s="99" t="s">
        <v>666</v>
      </c>
      <c r="D31" s="102" t="s">
        <v>11</v>
      </c>
      <c r="E31" s="100">
        <v>-3.43</v>
      </c>
      <c r="F31" s="107" t="str">
        <f t="shared" si="0"/>
        <v>-</v>
      </c>
    </row>
    <row r="32" spans="1:6" ht="276.75" x14ac:dyDescent="0.2">
      <c r="A32" s="103" t="s">
        <v>668</v>
      </c>
      <c r="B32" s="98" t="s">
        <v>649</v>
      </c>
      <c r="C32" s="99" t="s">
        <v>669</v>
      </c>
      <c r="D32" s="102">
        <v>768100</v>
      </c>
      <c r="E32" s="100">
        <f>E33+E34+E35+E36+E37+E38+E39</f>
        <v>1131700.52</v>
      </c>
      <c r="F32" s="101" t="str">
        <f t="shared" si="0"/>
        <v>-</v>
      </c>
    </row>
    <row r="33" spans="1:6" ht="369" x14ac:dyDescent="0.2">
      <c r="A33" s="103" t="s">
        <v>670</v>
      </c>
      <c r="B33" s="98" t="s">
        <v>649</v>
      </c>
      <c r="C33" s="99" t="s">
        <v>671</v>
      </c>
      <c r="D33" s="102" t="s">
        <v>11</v>
      </c>
      <c r="E33" s="100">
        <v>1131124.19</v>
      </c>
      <c r="F33" s="101" t="str">
        <f t="shared" si="0"/>
        <v>-</v>
      </c>
    </row>
    <row r="34" spans="1:6" ht="307.5" x14ac:dyDescent="0.2">
      <c r="A34" s="103" t="s">
        <v>672</v>
      </c>
      <c r="B34" s="98" t="s">
        <v>649</v>
      </c>
      <c r="C34" s="99" t="s">
        <v>673</v>
      </c>
      <c r="D34" s="102" t="s">
        <v>11</v>
      </c>
      <c r="E34" s="100">
        <v>0</v>
      </c>
      <c r="F34" s="101" t="str">
        <f t="shared" si="0"/>
        <v>-</v>
      </c>
    </row>
    <row r="35" spans="1:6" ht="369" x14ac:dyDescent="0.2">
      <c r="A35" s="103" t="s">
        <v>674</v>
      </c>
      <c r="B35" s="98" t="s">
        <v>649</v>
      </c>
      <c r="C35" s="99" t="s">
        <v>675</v>
      </c>
      <c r="D35" s="102" t="s">
        <v>11</v>
      </c>
      <c r="E35" s="100">
        <v>576.33000000000004</v>
      </c>
      <c r="F35" s="101" t="str">
        <f t="shared" si="0"/>
        <v>-</v>
      </c>
    </row>
    <row r="36" spans="1:6" ht="307.5" x14ac:dyDescent="0.2">
      <c r="A36" s="103" t="s">
        <v>676</v>
      </c>
      <c r="B36" s="98"/>
      <c r="C36" s="99" t="s">
        <v>677</v>
      </c>
      <c r="D36" s="102" t="s">
        <v>11</v>
      </c>
      <c r="E36" s="100">
        <v>0</v>
      </c>
      <c r="F36" s="101"/>
    </row>
    <row r="37" spans="1:6" ht="369" x14ac:dyDescent="0.2">
      <c r="A37" s="104" t="s">
        <v>678</v>
      </c>
      <c r="B37" s="105" t="s">
        <v>649</v>
      </c>
      <c r="C37" s="106" t="s">
        <v>675</v>
      </c>
      <c r="D37" s="100" t="s">
        <v>11</v>
      </c>
      <c r="E37" s="100">
        <v>0</v>
      </c>
      <c r="F37" s="107" t="s">
        <v>11</v>
      </c>
    </row>
    <row r="38" spans="1:6" ht="369" x14ac:dyDescent="0.2">
      <c r="A38" s="104" t="s">
        <v>674</v>
      </c>
      <c r="B38" s="105" t="s">
        <v>649</v>
      </c>
      <c r="C38" s="106" t="s">
        <v>675</v>
      </c>
      <c r="D38" s="100" t="s">
        <v>11</v>
      </c>
      <c r="E38" s="100">
        <v>0</v>
      </c>
      <c r="F38" s="107"/>
    </row>
    <row r="39" spans="1:6" ht="307.5" x14ac:dyDescent="0.2">
      <c r="A39" s="104" t="s">
        <v>679</v>
      </c>
      <c r="B39" s="105" t="s">
        <v>649</v>
      </c>
      <c r="C39" s="106" t="s">
        <v>680</v>
      </c>
      <c r="D39" s="100" t="s">
        <v>11</v>
      </c>
      <c r="E39" s="100">
        <v>0</v>
      </c>
      <c r="F39" s="107"/>
    </row>
    <row r="40" spans="1:6" ht="123" x14ac:dyDescent="0.2">
      <c r="A40" s="85" t="s">
        <v>681</v>
      </c>
      <c r="B40" s="98" t="s">
        <v>649</v>
      </c>
      <c r="C40" s="99" t="s">
        <v>682</v>
      </c>
      <c r="D40" s="102" t="s">
        <v>11</v>
      </c>
      <c r="E40" s="100">
        <f>E41+E42+E43+E44</f>
        <v>1237282.3400000001</v>
      </c>
      <c r="F40" s="101" t="str">
        <f t="shared" si="0"/>
        <v>-</v>
      </c>
    </row>
    <row r="41" spans="1:6" ht="215.25" x14ac:dyDescent="0.2">
      <c r="A41" s="85" t="s">
        <v>683</v>
      </c>
      <c r="B41" s="98" t="s">
        <v>649</v>
      </c>
      <c r="C41" s="99" t="s">
        <v>684</v>
      </c>
      <c r="D41" s="102" t="s">
        <v>11</v>
      </c>
      <c r="E41" s="100">
        <v>1234809.33</v>
      </c>
      <c r="F41" s="101" t="str">
        <f t="shared" si="0"/>
        <v>-</v>
      </c>
    </row>
    <row r="42" spans="1:6" ht="153.75" x14ac:dyDescent="0.2">
      <c r="A42" s="85" t="s">
        <v>685</v>
      </c>
      <c r="B42" s="98" t="s">
        <v>649</v>
      </c>
      <c r="C42" s="99" t="s">
        <v>686</v>
      </c>
      <c r="D42" s="102" t="s">
        <v>11</v>
      </c>
      <c r="E42" s="100">
        <v>0</v>
      </c>
      <c r="F42" s="101" t="str">
        <f t="shared" si="0"/>
        <v>-</v>
      </c>
    </row>
    <row r="43" spans="1:6" ht="215.25" x14ac:dyDescent="0.2">
      <c r="A43" s="85" t="s">
        <v>687</v>
      </c>
      <c r="B43" s="98" t="s">
        <v>649</v>
      </c>
      <c r="C43" s="99" t="s">
        <v>688</v>
      </c>
      <c r="D43" s="102" t="s">
        <v>11</v>
      </c>
      <c r="E43" s="100">
        <v>2473.0100000000002</v>
      </c>
      <c r="F43" s="101" t="str">
        <f t="shared" si="0"/>
        <v>-</v>
      </c>
    </row>
    <row r="44" spans="1:6" ht="153.75" x14ac:dyDescent="0.2">
      <c r="A44" s="85" t="s">
        <v>689</v>
      </c>
      <c r="B44" s="98" t="s">
        <v>649</v>
      </c>
      <c r="C44" s="99" t="s">
        <v>690</v>
      </c>
      <c r="D44" s="102" t="s">
        <v>11</v>
      </c>
      <c r="E44" s="100">
        <v>0</v>
      </c>
      <c r="F44" s="101" t="str">
        <f t="shared" si="0"/>
        <v>-</v>
      </c>
    </row>
    <row r="45" spans="1:6" ht="153.75" x14ac:dyDescent="0.2">
      <c r="A45" s="108" t="s">
        <v>691</v>
      </c>
      <c r="B45" s="105" t="s">
        <v>649</v>
      </c>
      <c r="C45" s="106" t="s">
        <v>692</v>
      </c>
      <c r="D45" s="100" t="s">
        <v>11</v>
      </c>
      <c r="E45" s="100">
        <f>E46</f>
        <v>0</v>
      </c>
      <c r="F45" s="107"/>
    </row>
    <row r="46" spans="1:6" ht="246" x14ac:dyDescent="0.2">
      <c r="A46" s="108" t="s">
        <v>693</v>
      </c>
      <c r="B46" s="105" t="s">
        <v>649</v>
      </c>
      <c r="C46" s="106" t="s">
        <v>694</v>
      </c>
      <c r="D46" s="100" t="s">
        <v>11</v>
      </c>
      <c r="E46" s="100">
        <v>0</v>
      </c>
      <c r="F46" s="107" t="str">
        <f t="shared" si="0"/>
        <v>-</v>
      </c>
    </row>
    <row r="47" spans="1:6" ht="246" x14ac:dyDescent="0.2">
      <c r="A47" s="108" t="s">
        <v>695</v>
      </c>
      <c r="B47" s="98" t="s">
        <v>649</v>
      </c>
      <c r="C47" s="106" t="s">
        <v>696</v>
      </c>
      <c r="D47" s="100" t="s">
        <v>11</v>
      </c>
      <c r="E47" s="100">
        <f>E48+E49</f>
        <v>3788396.08</v>
      </c>
      <c r="F47" s="107" t="str">
        <f t="shared" si="0"/>
        <v>-</v>
      </c>
    </row>
    <row r="48" spans="1:6" ht="338.25" x14ac:dyDescent="0.2">
      <c r="A48" s="108" t="s">
        <v>697</v>
      </c>
      <c r="B48" s="98" t="s">
        <v>649</v>
      </c>
      <c r="C48" s="106" t="s">
        <v>698</v>
      </c>
      <c r="D48" s="100" t="s">
        <v>11</v>
      </c>
      <c r="E48" s="100">
        <v>3788396.08</v>
      </c>
      <c r="F48" s="107" t="str">
        <f t="shared" si="0"/>
        <v>-</v>
      </c>
    </row>
    <row r="49" spans="1:6" ht="276.75" x14ac:dyDescent="0.2">
      <c r="A49" s="108" t="s">
        <v>699</v>
      </c>
      <c r="B49" s="98" t="s">
        <v>649</v>
      </c>
      <c r="C49" s="106" t="s">
        <v>700</v>
      </c>
      <c r="D49" s="100" t="s">
        <v>11</v>
      </c>
      <c r="E49" s="100">
        <v>0</v>
      </c>
      <c r="F49" s="107" t="str">
        <f t="shared" si="0"/>
        <v>-</v>
      </c>
    </row>
    <row r="50" spans="1:6" ht="276.75" x14ac:dyDescent="0.2">
      <c r="A50" s="108" t="s">
        <v>701</v>
      </c>
      <c r="B50" s="98" t="s">
        <v>649</v>
      </c>
      <c r="C50" s="106" t="s">
        <v>702</v>
      </c>
      <c r="D50" s="100" t="s">
        <v>11</v>
      </c>
      <c r="E50" s="100">
        <f>E51+E52</f>
        <v>0</v>
      </c>
      <c r="F50" s="107" t="str">
        <f t="shared" si="0"/>
        <v>-</v>
      </c>
    </row>
    <row r="51" spans="1:6" ht="307.5" x14ac:dyDescent="0.2">
      <c r="A51" s="108" t="s">
        <v>703</v>
      </c>
      <c r="B51" s="98" t="s">
        <v>649</v>
      </c>
      <c r="C51" s="106" t="s">
        <v>704</v>
      </c>
      <c r="D51" s="100" t="s">
        <v>11</v>
      </c>
      <c r="E51" s="100">
        <v>0</v>
      </c>
      <c r="F51" s="107" t="str">
        <f t="shared" si="0"/>
        <v>-</v>
      </c>
    </row>
    <row r="52" spans="1:6" ht="369" x14ac:dyDescent="0.2">
      <c r="A52" s="108" t="s">
        <v>705</v>
      </c>
      <c r="B52" s="98" t="s">
        <v>649</v>
      </c>
      <c r="C52" s="106" t="s">
        <v>706</v>
      </c>
      <c r="D52" s="100" t="s">
        <v>11</v>
      </c>
      <c r="E52" s="100">
        <v>0</v>
      </c>
      <c r="F52" s="107" t="str">
        <f t="shared" si="0"/>
        <v>-</v>
      </c>
    </row>
    <row r="53" spans="1:6" ht="276.75" x14ac:dyDescent="0.2">
      <c r="A53" s="108" t="s">
        <v>701</v>
      </c>
      <c r="B53" s="98" t="s">
        <v>649</v>
      </c>
      <c r="C53" s="106" t="s">
        <v>702</v>
      </c>
      <c r="D53" s="100" t="s">
        <v>11</v>
      </c>
      <c r="E53" s="100">
        <f>E54</f>
        <v>-54.59</v>
      </c>
      <c r="F53" s="107" t="str">
        <f t="shared" si="0"/>
        <v>-</v>
      </c>
    </row>
    <row r="54" spans="1:6" ht="369" x14ac:dyDescent="0.2">
      <c r="A54" s="108" t="s">
        <v>707</v>
      </c>
      <c r="B54" s="98" t="s">
        <v>649</v>
      </c>
      <c r="C54" s="106" t="s">
        <v>706</v>
      </c>
      <c r="D54" s="100" t="s">
        <v>11</v>
      </c>
      <c r="E54" s="100">
        <v>-54.59</v>
      </c>
      <c r="F54" s="107" t="str">
        <f t="shared" si="0"/>
        <v>-</v>
      </c>
    </row>
    <row r="55" spans="1:6" ht="123" x14ac:dyDescent="0.2">
      <c r="A55" s="108" t="s">
        <v>708</v>
      </c>
      <c r="B55" s="98" t="s">
        <v>649</v>
      </c>
      <c r="C55" s="106" t="s">
        <v>709</v>
      </c>
      <c r="D55" s="100" t="s">
        <v>11</v>
      </c>
      <c r="E55" s="100">
        <f>E56</f>
        <v>696751</v>
      </c>
      <c r="F55" s="107"/>
    </row>
    <row r="56" spans="1:6" ht="215.25" x14ac:dyDescent="0.2">
      <c r="A56" s="108" t="s">
        <v>710</v>
      </c>
      <c r="B56" s="98" t="s">
        <v>649</v>
      </c>
      <c r="C56" s="106" t="s">
        <v>711</v>
      </c>
      <c r="D56" s="100" t="s">
        <v>11</v>
      </c>
      <c r="E56" s="100">
        <v>696751</v>
      </c>
      <c r="F56" s="107"/>
    </row>
    <row r="57" spans="1:6" ht="123" x14ac:dyDescent="0.2">
      <c r="A57" s="108" t="s">
        <v>712</v>
      </c>
      <c r="B57" s="98" t="s">
        <v>649</v>
      </c>
      <c r="C57" s="106" t="s">
        <v>713</v>
      </c>
      <c r="D57" s="100" t="s">
        <v>11</v>
      </c>
      <c r="E57" s="100">
        <f>E58</f>
        <v>447132.51</v>
      </c>
      <c r="F57" s="107"/>
    </row>
    <row r="58" spans="1:6" ht="215.25" x14ac:dyDescent="0.2">
      <c r="A58" s="108" t="s">
        <v>714</v>
      </c>
      <c r="B58" s="98" t="s">
        <v>649</v>
      </c>
      <c r="C58" s="106" t="s">
        <v>715</v>
      </c>
      <c r="D58" s="100" t="s">
        <v>11</v>
      </c>
      <c r="E58" s="100">
        <v>447132.51</v>
      </c>
      <c r="F58" s="107"/>
    </row>
    <row r="59" spans="1:6" ht="92.25" x14ac:dyDescent="0.2">
      <c r="A59" s="85" t="s">
        <v>716</v>
      </c>
      <c r="B59" s="98" t="s">
        <v>649</v>
      </c>
      <c r="C59" s="99" t="s">
        <v>717</v>
      </c>
      <c r="D59" s="100">
        <f>D60</f>
        <v>3141000</v>
      </c>
      <c r="E59" s="100">
        <f>E60</f>
        <v>3301845.21</v>
      </c>
      <c r="F59" s="101" t="str">
        <f t="shared" si="0"/>
        <v>-</v>
      </c>
    </row>
    <row r="60" spans="1:6" ht="92.25" x14ac:dyDescent="0.2">
      <c r="A60" s="85" t="s">
        <v>718</v>
      </c>
      <c r="B60" s="98" t="s">
        <v>649</v>
      </c>
      <c r="C60" s="99" t="s">
        <v>719</v>
      </c>
      <c r="D60" s="100">
        <f>D61+D63+D65+D67</f>
        <v>3141000</v>
      </c>
      <c r="E60" s="100">
        <f>E61+E63+E65+E67</f>
        <v>3301845.21</v>
      </c>
      <c r="F60" s="101" t="str">
        <f t="shared" si="0"/>
        <v>-</v>
      </c>
    </row>
    <row r="61" spans="1:6" ht="184.5" x14ac:dyDescent="0.2">
      <c r="A61" s="85" t="s">
        <v>720</v>
      </c>
      <c r="B61" s="98" t="s">
        <v>649</v>
      </c>
      <c r="C61" s="99" t="s">
        <v>721</v>
      </c>
      <c r="D61" s="102">
        <f>D62</f>
        <v>1487700</v>
      </c>
      <c r="E61" s="100">
        <f>E62</f>
        <v>1703281.5</v>
      </c>
      <c r="F61" s="101" t="str">
        <f t="shared" si="0"/>
        <v>-</v>
      </c>
    </row>
    <row r="62" spans="1:6" ht="307.5" x14ac:dyDescent="0.2">
      <c r="A62" s="103" t="s">
        <v>722</v>
      </c>
      <c r="B62" s="98" t="s">
        <v>649</v>
      </c>
      <c r="C62" s="99" t="s">
        <v>723</v>
      </c>
      <c r="D62" s="102">
        <v>1487700</v>
      </c>
      <c r="E62" s="100">
        <v>1703281.5</v>
      </c>
      <c r="F62" s="101" t="str">
        <f t="shared" si="0"/>
        <v>-</v>
      </c>
    </row>
    <row r="63" spans="1:6" ht="215.25" x14ac:dyDescent="0.2">
      <c r="A63" s="103" t="s">
        <v>724</v>
      </c>
      <c r="B63" s="98" t="s">
        <v>649</v>
      </c>
      <c r="C63" s="99" t="s">
        <v>725</v>
      </c>
      <c r="D63" s="102">
        <f>D64</f>
        <v>10400</v>
      </c>
      <c r="E63" s="100">
        <f>E64</f>
        <v>9084.9699999999993</v>
      </c>
      <c r="F63" s="101">
        <f t="shared" si="0"/>
        <v>1315.0300000000007</v>
      </c>
    </row>
    <row r="64" spans="1:6" ht="338.25" x14ac:dyDescent="0.2">
      <c r="A64" s="103" t="s">
        <v>726</v>
      </c>
      <c r="B64" s="98" t="s">
        <v>649</v>
      </c>
      <c r="C64" s="99" t="s">
        <v>727</v>
      </c>
      <c r="D64" s="102">
        <v>10400</v>
      </c>
      <c r="E64" s="100">
        <v>9084.9699999999993</v>
      </c>
      <c r="F64" s="101">
        <f t="shared" si="0"/>
        <v>1315.0300000000007</v>
      </c>
    </row>
    <row r="65" spans="1:6" ht="184.5" x14ac:dyDescent="0.2">
      <c r="A65" s="85" t="s">
        <v>728</v>
      </c>
      <c r="B65" s="98" t="s">
        <v>649</v>
      </c>
      <c r="C65" s="99" t="s">
        <v>729</v>
      </c>
      <c r="D65" s="102">
        <f>D66</f>
        <v>1839100</v>
      </c>
      <c r="E65" s="100">
        <f>E66</f>
        <v>1778727.97</v>
      </c>
      <c r="F65" s="101">
        <f t="shared" si="0"/>
        <v>60372.030000000028</v>
      </c>
    </row>
    <row r="66" spans="1:6" ht="307.5" x14ac:dyDescent="0.2">
      <c r="A66" s="103" t="s">
        <v>730</v>
      </c>
      <c r="B66" s="98" t="s">
        <v>649</v>
      </c>
      <c r="C66" s="99" t="s">
        <v>731</v>
      </c>
      <c r="D66" s="102">
        <v>1839100</v>
      </c>
      <c r="E66" s="100">
        <v>1778727.97</v>
      </c>
      <c r="F66" s="101">
        <f t="shared" si="0"/>
        <v>60372.030000000028</v>
      </c>
    </row>
    <row r="67" spans="1:6" ht="184.5" x14ac:dyDescent="0.2">
      <c r="A67" s="85" t="s">
        <v>732</v>
      </c>
      <c r="B67" s="98" t="s">
        <v>649</v>
      </c>
      <c r="C67" s="99" t="s">
        <v>733</v>
      </c>
      <c r="D67" s="102">
        <f>D68</f>
        <v>-196200</v>
      </c>
      <c r="E67" s="100">
        <f>E68</f>
        <v>-189249.23</v>
      </c>
      <c r="F67" s="101" t="str">
        <f t="shared" si="0"/>
        <v>-</v>
      </c>
    </row>
    <row r="68" spans="1:6" ht="307.5" x14ac:dyDescent="0.2">
      <c r="A68" s="103" t="s">
        <v>734</v>
      </c>
      <c r="B68" s="98" t="s">
        <v>649</v>
      </c>
      <c r="C68" s="99" t="s">
        <v>735</v>
      </c>
      <c r="D68" s="102">
        <v>-196200</v>
      </c>
      <c r="E68" s="100">
        <v>-189249.23</v>
      </c>
      <c r="F68" s="101" t="str">
        <f t="shared" si="0"/>
        <v>-</v>
      </c>
    </row>
    <row r="69" spans="1:6" ht="35.25" x14ac:dyDescent="0.2">
      <c r="A69" s="85" t="s">
        <v>736</v>
      </c>
      <c r="B69" s="98" t="s">
        <v>649</v>
      </c>
      <c r="C69" s="99" t="s">
        <v>737</v>
      </c>
      <c r="D69" s="102">
        <f>D70</f>
        <v>676900</v>
      </c>
      <c r="E69" s="100">
        <f>E70</f>
        <v>694187.74</v>
      </c>
      <c r="F69" s="101" t="str">
        <f t="shared" si="0"/>
        <v>-</v>
      </c>
    </row>
    <row r="70" spans="1:6" ht="35.25" x14ac:dyDescent="0.2">
      <c r="A70" s="85" t="s">
        <v>738</v>
      </c>
      <c r="B70" s="98" t="s">
        <v>649</v>
      </c>
      <c r="C70" s="99" t="s">
        <v>739</v>
      </c>
      <c r="D70" s="102">
        <f>D71</f>
        <v>676900</v>
      </c>
      <c r="E70" s="100">
        <f>E71+E76</f>
        <v>694187.74</v>
      </c>
      <c r="F70" s="101" t="str">
        <f t="shared" si="0"/>
        <v>-</v>
      </c>
    </row>
    <row r="71" spans="1:6" ht="35.25" x14ac:dyDescent="0.2">
      <c r="A71" s="85" t="s">
        <v>738</v>
      </c>
      <c r="B71" s="98" t="s">
        <v>649</v>
      </c>
      <c r="C71" s="99" t="s">
        <v>740</v>
      </c>
      <c r="D71" s="102">
        <v>676900</v>
      </c>
      <c r="E71" s="100">
        <f>E72+E73+E75+E74</f>
        <v>694187.74</v>
      </c>
      <c r="F71" s="101" t="str">
        <f t="shared" si="0"/>
        <v>-</v>
      </c>
    </row>
    <row r="72" spans="1:6" ht="123" x14ac:dyDescent="0.2">
      <c r="A72" s="85" t="s">
        <v>741</v>
      </c>
      <c r="B72" s="98" t="s">
        <v>649</v>
      </c>
      <c r="C72" s="99" t="s">
        <v>742</v>
      </c>
      <c r="D72" s="102" t="s">
        <v>11</v>
      </c>
      <c r="E72" s="100">
        <v>0</v>
      </c>
      <c r="F72" s="101" t="str">
        <f t="shared" si="0"/>
        <v>-</v>
      </c>
    </row>
    <row r="73" spans="1:6" ht="61.5" x14ac:dyDescent="0.2">
      <c r="A73" s="85" t="s">
        <v>743</v>
      </c>
      <c r="B73" s="98" t="s">
        <v>649</v>
      </c>
      <c r="C73" s="99" t="s">
        <v>744</v>
      </c>
      <c r="D73" s="102" t="s">
        <v>11</v>
      </c>
      <c r="E73" s="100">
        <v>0</v>
      </c>
      <c r="F73" s="101" t="str">
        <f t="shared" si="0"/>
        <v>-</v>
      </c>
    </row>
    <row r="74" spans="1:6" ht="123" x14ac:dyDescent="0.2">
      <c r="A74" s="85" t="s">
        <v>741</v>
      </c>
      <c r="B74" s="98" t="s">
        <v>649</v>
      </c>
      <c r="C74" s="99" t="s">
        <v>742</v>
      </c>
      <c r="D74" s="102" t="s">
        <v>11</v>
      </c>
      <c r="E74" s="100">
        <v>694059.17</v>
      </c>
      <c r="F74" s="101"/>
    </row>
    <row r="75" spans="1:6" ht="123" x14ac:dyDescent="0.2">
      <c r="A75" s="85" t="s">
        <v>745</v>
      </c>
      <c r="B75" s="98" t="s">
        <v>649</v>
      </c>
      <c r="C75" s="99" t="s">
        <v>746</v>
      </c>
      <c r="D75" s="102" t="s">
        <v>11</v>
      </c>
      <c r="E75" s="100">
        <v>128.57</v>
      </c>
      <c r="F75" s="101" t="str">
        <f t="shared" si="0"/>
        <v>-</v>
      </c>
    </row>
    <row r="76" spans="1:6" ht="92.25" x14ac:dyDescent="0.2">
      <c r="A76" s="108" t="s">
        <v>747</v>
      </c>
      <c r="B76" s="105" t="s">
        <v>649</v>
      </c>
      <c r="C76" s="106" t="s">
        <v>748</v>
      </c>
      <c r="D76" s="100" t="s">
        <v>11</v>
      </c>
      <c r="E76" s="100">
        <f>E77</f>
        <v>0</v>
      </c>
      <c r="F76" s="101" t="str">
        <f t="shared" si="0"/>
        <v>-</v>
      </c>
    </row>
    <row r="77" spans="1:6" ht="92.25" x14ac:dyDescent="0.2">
      <c r="A77" s="85" t="s">
        <v>749</v>
      </c>
      <c r="B77" s="98" t="s">
        <v>649</v>
      </c>
      <c r="C77" s="99" t="s">
        <v>750</v>
      </c>
      <c r="D77" s="102" t="s">
        <v>11</v>
      </c>
      <c r="E77" s="100">
        <v>0</v>
      </c>
      <c r="F77" s="101" t="str">
        <f t="shared" si="0"/>
        <v>-</v>
      </c>
    </row>
    <row r="78" spans="1:6" ht="123" x14ac:dyDescent="0.2">
      <c r="A78" s="85" t="s">
        <v>741</v>
      </c>
      <c r="B78" s="98" t="s">
        <v>649</v>
      </c>
      <c r="C78" s="99" t="s">
        <v>742</v>
      </c>
      <c r="D78" s="102" t="s">
        <v>11</v>
      </c>
      <c r="E78" s="100">
        <v>0</v>
      </c>
      <c r="F78" s="101" t="str">
        <f t="shared" si="0"/>
        <v>-</v>
      </c>
    </row>
    <row r="79" spans="1:6" ht="61.5" x14ac:dyDescent="0.2">
      <c r="A79" s="85" t="s">
        <v>743</v>
      </c>
      <c r="B79" s="98" t="s">
        <v>649</v>
      </c>
      <c r="C79" s="99" t="s">
        <v>744</v>
      </c>
      <c r="D79" s="102" t="s">
        <v>11</v>
      </c>
      <c r="E79" s="100">
        <v>0</v>
      </c>
      <c r="F79" s="101" t="str">
        <f t="shared" si="0"/>
        <v>-</v>
      </c>
    </row>
    <row r="80" spans="1:6" ht="123" x14ac:dyDescent="0.2">
      <c r="A80" s="85" t="s">
        <v>745</v>
      </c>
      <c r="B80" s="98" t="s">
        <v>649</v>
      </c>
      <c r="C80" s="99" t="s">
        <v>751</v>
      </c>
      <c r="D80" s="102" t="s">
        <v>11</v>
      </c>
      <c r="E80" s="100">
        <v>0</v>
      </c>
      <c r="F80" s="101" t="str">
        <f t="shared" si="0"/>
        <v>-</v>
      </c>
    </row>
    <row r="81" spans="1:6" ht="61.5" x14ac:dyDescent="0.2">
      <c r="A81" s="85" t="s">
        <v>743</v>
      </c>
      <c r="B81" s="98" t="s">
        <v>649</v>
      </c>
      <c r="C81" s="99" t="s">
        <v>744</v>
      </c>
      <c r="D81" s="102" t="s">
        <v>11</v>
      </c>
      <c r="E81" s="100">
        <v>0</v>
      </c>
      <c r="F81" s="101" t="str">
        <f t="shared" si="0"/>
        <v>-</v>
      </c>
    </row>
    <row r="82" spans="1:6" ht="123" x14ac:dyDescent="0.2">
      <c r="A82" s="85" t="s">
        <v>745</v>
      </c>
      <c r="B82" s="98" t="s">
        <v>649</v>
      </c>
      <c r="C82" s="99" t="s">
        <v>751</v>
      </c>
      <c r="D82" s="102" t="s">
        <v>11</v>
      </c>
      <c r="E82" s="100">
        <v>0</v>
      </c>
      <c r="F82" s="101" t="str">
        <f t="shared" si="0"/>
        <v>-</v>
      </c>
    </row>
    <row r="83" spans="1:6" ht="35.25" x14ac:dyDescent="0.2">
      <c r="A83" s="85" t="s">
        <v>752</v>
      </c>
      <c r="B83" s="98" t="s">
        <v>649</v>
      </c>
      <c r="C83" s="99" t="s">
        <v>753</v>
      </c>
      <c r="D83" s="100">
        <f>D84+D100+D90</f>
        <v>72252700</v>
      </c>
      <c r="E83" s="100">
        <f>E84+E100+E90</f>
        <v>73220939.959999993</v>
      </c>
      <c r="F83" s="101" t="str">
        <f t="shared" si="0"/>
        <v>-</v>
      </c>
    </row>
    <row r="84" spans="1:6" ht="35.25" x14ac:dyDescent="0.2">
      <c r="A84" s="85" t="s">
        <v>754</v>
      </c>
      <c r="B84" s="98" t="s">
        <v>649</v>
      </c>
      <c r="C84" s="99" t="s">
        <v>755</v>
      </c>
      <c r="D84" s="102">
        <f>D85</f>
        <v>9573000</v>
      </c>
      <c r="E84" s="100">
        <f>E85</f>
        <v>8994259.7599999998</v>
      </c>
      <c r="F84" s="101">
        <f t="shared" si="0"/>
        <v>578740.24000000022</v>
      </c>
    </row>
    <row r="85" spans="1:6" ht="123" x14ac:dyDescent="0.2">
      <c r="A85" s="85" t="s">
        <v>756</v>
      </c>
      <c r="B85" s="98" t="s">
        <v>649</v>
      </c>
      <c r="C85" s="99" t="s">
        <v>757</v>
      </c>
      <c r="D85" s="102">
        <v>9573000</v>
      </c>
      <c r="E85" s="100">
        <f>E86+E87+E88+E89</f>
        <v>8994259.7599999998</v>
      </c>
      <c r="F85" s="101">
        <f t="shared" ref="F85:F150" si="1">IF(OR(D85="-",IF(E85="-",0,E85)&gt;=IF(D85="-",0,D85)),"-",IF(D85="-",0,D85)-IF(E85="-",0,E85))</f>
        <v>578740.24000000022</v>
      </c>
    </row>
    <row r="86" spans="1:6" ht="215.25" x14ac:dyDescent="0.2">
      <c r="A86" s="85" t="s">
        <v>758</v>
      </c>
      <c r="B86" s="98" t="s">
        <v>649</v>
      </c>
      <c r="C86" s="99" t="s">
        <v>759</v>
      </c>
      <c r="D86" s="102" t="s">
        <v>11</v>
      </c>
      <c r="E86" s="100">
        <v>8994259.7599999998</v>
      </c>
      <c r="F86" s="101" t="str">
        <f t="shared" si="1"/>
        <v>-</v>
      </c>
    </row>
    <row r="87" spans="1:6" ht="153.75" x14ac:dyDescent="0.2">
      <c r="A87" s="85" t="s">
        <v>760</v>
      </c>
      <c r="B87" s="98" t="s">
        <v>649</v>
      </c>
      <c r="C87" s="99" t="s">
        <v>761</v>
      </c>
      <c r="D87" s="102" t="s">
        <v>11</v>
      </c>
      <c r="E87" s="100">
        <v>0</v>
      </c>
      <c r="F87" s="101" t="str">
        <f t="shared" si="1"/>
        <v>-</v>
      </c>
    </row>
    <row r="88" spans="1:6" ht="153.75" x14ac:dyDescent="0.2">
      <c r="A88" s="108" t="s">
        <v>762</v>
      </c>
      <c r="B88" s="98" t="s">
        <v>649</v>
      </c>
      <c r="C88" s="99" t="s">
        <v>763</v>
      </c>
      <c r="D88" s="102" t="s">
        <v>11</v>
      </c>
      <c r="E88" s="100">
        <v>0</v>
      </c>
      <c r="F88" s="101" t="str">
        <f t="shared" si="1"/>
        <v>-</v>
      </c>
    </row>
    <row r="89" spans="1:6" ht="153.75" x14ac:dyDescent="0.2">
      <c r="A89" s="85" t="s">
        <v>762</v>
      </c>
      <c r="B89" s="98" t="s">
        <v>649</v>
      </c>
      <c r="C89" s="99" t="s">
        <v>764</v>
      </c>
      <c r="D89" s="102" t="s">
        <v>11</v>
      </c>
      <c r="E89" s="100">
        <v>0</v>
      </c>
      <c r="F89" s="101" t="str">
        <f t="shared" si="1"/>
        <v>-</v>
      </c>
    </row>
    <row r="90" spans="1:6" ht="35.25" x14ac:dyDescent="0.2">
      <c r="A90" s="108" t="s">
        <v>765</v>
      </c>
      <c r="B90" s="98" t="s">
        <v>649</v>
      </c>
      <c r="C90" s="99" t="s">
        <v>766</v>
      </c>
      <c r="D90" s="102">
        <f>D91+D96</f>
        <v>34457400</v>
      </c>
      <c r="E90" s="100">
        <f>E91+E96</f>
        <v>31262423.949999999</v>
      </c>
      <c r="F90" s="101">
        <f t="shared" si="1"/>
        <v>3194976.0500000007</v>
      </c>
    </row>
    <row r="91" spans="1:6" ht="35.25" x14ac:dyDescent="0.2">
      <c r="A91" s="108" t="s">
        <v>767</v>
      </c>
      <c r="B91" s="98" t="s">
        <v>649</v>
      </c>
      <c r="C91" s="99" t="s">
        <v>768</v>
      </c>
      <c r="D91" s="102">
        <v>5630600</v>
      </c>
      <c r="E91" s="100">
        <f>E92+E93+E94</f>
        <v>5487019.9299999997</v>
      </c>
      <c r="F91" s="101">
        <f t="shared" si="1"/>
        <v>143580.0700000003</v>
      </c>
    </row>
    <row r="92" spans="1:6" ht="123" x14ac:dyDescent="0.2">
      <c r="A92" s="108" t="s">
        <v>769</v>
      </c>
      <c r="B92" s="98" t="s">
        <v>649</v>
      </c>
      <c r="C92" s="99" t="s">
        <v>770</v>
      </c>
      <c r="D92" s="102" t="s">
        <v>11</v>
      </c>
      <c r="E92" s="100">
        <v>5487019.9299999997</v>
      </c>
      <c r="F92" s="101" t="str">
        <f t="shared" si="1"/>
        <v>-</v>
      </c>
    </row>
    <row r="93" spans="1:6" ht="61.5" x14ac:dyDescent="0.2">
      <c r="A93" s="108" t="s">
        <v>771</v>
      </c>
      <c r="B93" s="98" t="s">
        <v>649</v>
      </c>
      <c r="C93" s="99" t="s">
        <v>772</v>
      </c>
      <c r="D93" s="102" t="s">
        <v>11</v>
      </c>
      <c r="E93" s="100">
        <v>0</v>
      </c>
      <c r="F93" s="101" t="str">
        <f t="shared" si="1"/>
        <v>-</v>
      </c>
    </row>
    <row r="94" spans="1:6" ht="61.5" x14ac:dyDescent="0.2">
      <c r="A94" s="108" t="s">
        <v>773</v>
      </c>
      <c r="B94" s="98"/>
      <c r="C94" s="99" t="s">
        <v>774</v>
      </c>
      <c r="D94" s="102" t="s">
        <v>11</v>
      </c>
      <c r="E94" s="100">
        <v>0</v>
      </c>
      <c r="F94" s="101" t="str">
        <f t="shared" si="1"/>
        <v>-</v>
      </c>
    </row>
    <row r="95" spans="1:6" ht="35.25" x14ac:dyDescent="0.2">
      <c r="A95" s="108"/>
      <c r="B95" s="98"/>
      <c r="C95" s="99"/>
      <c r="D95" s="102"/>
      <c r="E95" s="100"/>
      <c r="F95" s="101"/>
    </row>
    <row r="96" spans="1:6" ht="35.25" x14ac:dyDescent="0.2">
      <c r="A96" s="108" t="s">
        <v>775</v>
      </c>
      <c r="B96" s="98" t="s">
        <v>649</v>
      </c>
      <c r="C96" s="99" t="s">
        <v>776</v>
      </c>
      <c r="D96" s="102">
        <v>28826800</v>
      </c>
      <c r="E96" s="100">
        <f>E97+E98+E99</f>
        <v>25775404.02</v>
      </c>
      <c r="F96" s="101">
        <f t="shared" si="1"/>
        <v>3051395.9800000004</v>
      </c>
    </row>
    <row r="97" spans="1:6" ht="123" x14ac:dyDescent="0.2">
      <c r="A97" s="108" t="s">
        <v>777</v>
      </c>
      <c r="B97" s="98" t="s">
        <v>649</v>
      </c>
      <c r="C97" s="99" t="s">
        <v>778</v>
      </c>
      <c r="D97" s="102" t="s">
        <v>11</v>
      </c>
      <c r="E97" s="100">
        <v>25775404.02</v>
      </c>
      <c r="F97" s="101" t="str">
        <f t="shared" si="1"/>
        <v>-</v>
      </c>
    </row>
    <row r="98" spans="1:6" ht="61.5" x14ac:dyDescent="0.2">
      <c r="A98" s="108" t="s">
        <v>779</v>
      </c>
      <c r="B98" s="98" t="s">
        <v>649</v>
      </c>
      <c r="C98" s="99" t="s">
        <v>780</v>
      </c>
      <c r="D98" s="102" t="s">
        <v>11</v>
      </c>
      <c r="E98" s="100">
        <v>0</v>
      </c>
      <c r="F98" s="101" t="str">
        <f t="shared" si="1"/>
        <v>-</v>
      </c>
    </row>
    <row r="99" spans="1:6" ht="123" x14ac:dyDescent="0.2">
      <c r="A99" s="108" t="s">
        <v>781</v>
      </c>
      <c r="B99" s="98" t="s">
        <v>649</v>
      </c>
      <c r="C99" s="99" t="s">
        <v>782</v>
      </c>
      <c r="D99" s="102" t="s">
        <v>11</v>
      </c>
      <c r="E99" s="100">
        <v>0</v>
      </c>
      <c r="F99" s="101"/>
    </row>
    <row r="100" spans="1:6" ht="35.25" x14ac:dyDescent="0.2">
      <c r="A100" s="108" t="s">
        <v>783</v>
      </c>
      <c r="B100" s="105" t="s">
        <v>649</v>
      </c>
      <c r="C100" s="106" t="s">
        <v>784</v>
      </c>
      <c r="D100" s="100">
        <f>D101+D111</f>
        <v>28222300</v>
      </c>
      <c r="E100" s="100">
        <f>E101+E111</f>
        <v>32964256.25</v>
      </c>
      <c r="F100" s="107" t="str">
        <f t="shared" si="1"/>
        <v>-</v>
      </c>
    </row>
    <row r="101" spans="1:6" ht="35.25" x14ac:dyDescent="0.2">
      <c r="A101" s="108" t="s">
        <v>785</v>
      </c>
      <c r="B101" s="105" t="s">
        <v>649</v>
      </c>
      <c r="C101" s="106" t="s">
        <v>786</v>
      </c>
      <c r="D101" s="100">
        <f>D102</f>
        <v>16867100</v>
      </c>
      <c r="E101" s="100">
        <f>E102</f>
        <v>22548744.550000001</v>
      </c>
      <c r="F101" s="107" t="str">
        <f t="shared" si="1"/>
        <v>-</v>
      </c>
    </row>
    <row r="102" spans="1:6" ht="92.25" x14ac:dyDescent="0.2">
      <c r="A102" s="108" t="s">
        <v>787</v>
      </c>
      <c r="B102" s="105" t="s">
        <v>649</v>
      </c>
      <c r="C102" s="106" t="s">
        <v>788</v>
      </c>
      <c r="D102" s="100">
        <v>16867100</v>
      </c>
      <c r="E102" s="100">
        <f>E103+E104+E105+E107+E106+E108+E109+E110</f>
        <v>22548744.550000001</v>
      </c>
      <c r="F102" s="107" t="str">
        <f t="shared" si="1"/>
        <v>-</v>
      </c>
    </row>
    <row r="103" spans="1:6" ht="184.5" x14ac:dyDescent="0.2">
      <c r="A103" s="108" t="s">
        <v>789</v>
      </c>
      <c r="B103" s="105" t="s">
        <v>649</v>
      </c>
      <c r="C103" s="106" t="s">
        <v>790</v>
      </c>
      <c r="D103" s="100" t="s">
        <v>11</v>
      </c>
      <c r="E103" s="100">
        <v>22548794.550000001</v>
      </c>
      <c r="F103" s="107" t="s">
        <v>11</v>
      </c>
    </row>
    <row r="104" spans="1:6" ht="184.5" x14ac:dyDescent="0.2">
      <c r="A104" s="108" t="s">
        <v>789</v>
      </c>
      <c r="B104" s="105" t="s">
        <v>649</v>
      </c>
      <c r="C104" s="106" t="s">
        <v>791</v>
      </c>
      <c r="D104" s="100" t="s">
        <v>11</v>
      </c>
      <c r="E104" s="100">
        <v>0</v>
      </c>
      <c r="F104" s="107" t="s">
        <v>11</v>
      </c>
    </row>
    <row r="105" spans="1:6" ht="123" x14ac:dyDescent="0.2">
      <c r="A105" s="108" t="s">
        <v>792</v>
      </c>
      <c r="B105" s="105" t="s">
        <v>649</v>
      </c>
      <c r="C105" s="106" t="s">
        <v>793</v>
      </c>
      <c r="D105" s="100" t="s">
        <v>11</v>
      </c>
      <c r="E105" s="100">
        <v>0</v>
      </c>
      <c r="F105" s="107" t="s">
        <v>11</v>
      </c>
    </row>
    <row r="106" spans="1:6" ht="184.5" x14ac:dyDescent="0.2">
      <c r="A106" s="108" t="s">
        <v>794</v>
      </c>
      <c r="B106" s="105" t="s">
        <v>649</v>
      </c>
      <c r="C106" s="106" t="s">
        <v>795</v>
      </c>
      <c r="D106" s="100" t="s">
        <v>11</v>
      </c>
      <c r="E106" s="100">
        <v>0</v>
      </c>
      <c r="F106" s="107"/>
    </row>
    <row r="107" spans="1:6" ht="123" x14ac:dyDescent="0.2">
      <c r="A107" s="108" t="s">
        <v>796</v>
      </c>
      <c r="B107" s="105" t="s">
        <v>649</v>
      </c>
      <c r="C107" s="106" t="s">
        <v>797</v>
      </c>
      <c r="D107" s="100" t="s">
        <v>11</v>
      </c>
      <c r="E107" s="100">
        <v>0</v>
      </c>
      <c r="F107" s="107" t="s">
        <v>11</v>
      </c>
    </row>
    <row r="108" spans="1:6" ht="184.5" x14ac:dyDescent="0.2">
      <c r="A108" s="108" t="s">
        <v>794</v>
      </c>
      <c r="B108" s="105" t="s">
        <v>649</v>
      </c>
      <c r="C108" s="106" t="s">
        <v>795</v>
      </c>
      <c r="D108" s="100" t="s">
        <v>11</v>
      </c>
      <c r="E108" s="100">
        <v>0</v>
      </c>
      <c r="F108" s="107" t="s">
        <v>11</v>
      </c>
    </row>
    <row r="109" spans="1:6" ht="184.5" x14ac:dyDescent="0.2">
      <c r="A109" s="108" t="s">
        <v>794</v>
      </c>
      <c r="B109" s="105" t="s">
        <v>649</v>
      </c>
      <c r="C109" s="106" t="s">
        <v>795</v>
      </c>
      <c r="D109" s="100" t="s">
        <v>11</v>
      </c>
      <c r="E109" s="100">
        <v>-50</v>
      </c>
      <c r="F109" s="107" t="s">
        <v>11</v>
      </c>
    </row>
    <row r="110" spans="1:6" ht="123" x14ac:dyDescent="0.2">
      <c r="A110" s="108" t="s">
        <v>798</v>
      </c>
      <c r="B110" s="105" t="s">
        <v>649</v>
      </c>
      <c r="C110" s="106" t="s">
        <v>797</v>
      </c>
      <c r="D110" s="100" t="s">
        <v>11</v>
      </c>
      <c r="E110" s="100">
        <v>0</v>
      </c>
      <c r="F110" s="107" t="s">
        <v>11</v>
      </c>
    </row>
    <row r="111" spans="1:6" ht="35.25" x14ac:dyDescent="0.2">
      <c r="A111" s="108" t="s">
        <v>799</v>
      </c>
      <c r="B111" s="105" t="s">
        <v>649</v>
      </c>
      <c r="C111" s="106" t="s">
        <v>800</v>
      </c>
      <c r="D111" s="100">
        <f>D112</f>
        <v>11355200</v>
      </c>
      <c r="E111" s="100">
        <f>E112</f>
        <v>10415511.699999999</v>
      </c>
      <c r="F111" s="107">
        <f t="shared" si="1"/>
        <v>939688.30000000075</v>
      </c>
    </row>
    <row r="112" spans="1:6" ht="123" x14ac:dyDescent="0.2">
      <c r="A112" s="108" t="s">
        <v>801</v>
      </c>
      <c r="B112" s="105" t="s">
        <v>649</v>
      </c>
      <c r="C112" s="106" t="s">
        <v>802</v>
      </c>
      <c r="D112" s="100">
        <v>11355200</v>
      </c>
      <c r="E112" s="100">
        <f>E113+E114+E115+E116</f>
        <v>10415511.699999999</v>
      </c>
      <c r="F112" s="107">
        <f t="shared" si="1"/>
        <v>939688.30000000075</v>
      </c>
    </row>
    <row r="113" spans="1:6" ht="215.25" x14ac:dyDescent="0.2">
      <c r="A113" s="108" t="s">
        <v>803</v>
      </c>
      <c r="B113" s="105" t="s">
        <v>649</v>
      </c>
      <c r="C113" s="106" t="s">
        <v>804</v>
      </c>
      <c r="D113" s="100" t="s">
        <v>11</v>
      </c>
      <c r="E113" s="100">
        <v>10416211.699999999</v>
      </c>
      <c r="F113" s="107" t="s">
        <v>11</v>
      </c>
    </row>
    <row r="114" spans="1:6" ht="153.75" x14ac:dyDescent="0.2">
      <c r="A114" s="108" t="s">
        <v>805</v>
      </c>
      <c r="B114" s="105" t="s">
        <v>649</v>
      </c>
      <c r="C114" s="106" t="s">
        <v>806</v>
      </c>
      <c r="D114" s="100" t="s">
        <v>11</v>
      </c>
      <c r="E114" s="100">
        <v>0</v>
      </c>
      <c r="F114" s="107" t="s">
        <v>11</v>
      </c>
    </row>
    <row r="115" spans="1:6" ht="215.25" x14ac:dyDescent="0.2">
      <c r="A115" s="108" t="s">
        <v>807</v>
      </c>
      <c r="B115" s="105"/>
      <c r="C115" s="106" t="s">
        <v>808</v>
      </c>
      <c r="D115" s="100" t="s">
        <v>11</v>
      </c>
      <c r="E115" s="100">
        <v>-700</v>
      </c>
      <c r="F115" s="107"/>
    </row>
    <row r="116" spans="1:6" ht="215.25" x14ac:dyDescent="0.2">
      <c r="A116" s="108" t="s">
        <v>807</v>
      </c>
      <c r="B116" s="105" t="s">
        <v>649</v>
      </c>
      <c r="C116" s="106" t="s">
        <v>808</v>
      </c>
      <c r="D116" s="100" t="s">
        <v>11</v>
      </c>
      <c r="E116" s="100">
        <v>0</v>
      </c>
      <c r="F116" s="107"/>
    </row>
    <row r="117" spans="1:6" ht="92.25" x14ac:dyDescent="0.2">
      <c r="A117" s="108" t="s">
        <v>809</v>
      </c>
      <c r="B117" s="105" t="s">
        <v>649</v>
      </c>
      <c r="C117" s="106" t="s">
        <v>810</v>
      </c>
      <c r="D117" s="100" t="s">
        <v>11</v>
      </c>
      <c r="E117" s="100">
        <f>E118</f>
        <v>0</v>
      </c>
      <c r="F117" s="107"/>
    </row>
    <row r="118" spans="1:6" ht="35.25" x14ac:dyDescent="0.2">
      <c r="A118" s="108" t="s">
        <v>811</v>
      </c>
      <c r="B118" s="105" t="s">
        <v>649</v>
      </c>
      <c r="C118" s="106" t="s">
        <v>812</v>
      </c>
      <c r="D118" s="100" t="s">
        <v>11</v>
      </c>
      <c r="E118" s="100">
        <f>E119</f>
        <v>0</v>
      </c>
      <c r="F118" s="107"/>
    </row>
    <row r="119" spans="1:6" ht="61.5" x14ac:dyDescent="0.2">
      <c r="A119" s="108" t="s">
        <v>813</v>
      </c>
      <c r="B119" s="105" t="s">
        <v>649</v>
      </c>
      <c r="C119" s="106" t="s">
        <v>814</v>
      </c>
      <c r="D119" s="100" t="s">
        <v>11</v>
      </c>
      <c r="E119" s="100">
        <f>E120</f>
        <v>0</v>
      </c>
      <c r="F119" s="107"/>
    </row>
    <row r="120" spans="1:6" ht="123" x14ac:dyDescent="0.2">
      <c r="A120" s="108" t="s">
        <v>815</v>
      </c>
      <c r="B120" s="105" t="s">
        <v>649</v>
      </c>
      <c r="C120" s="106" t="s">
        <v>816</v>
      </c>
      <c r="D120" s="100" t="s">
        <v>11</v>
      </c>
      <c r="E120" s="100">
        <v>0</v>
      </c>
      <c r="F120" s="107"/>
    </row>
    <row r="121" spans="1:6" ht="123" x14ac:dyDescent="0.2">
      <c r="A121" s="108" t="s">
        <v>817</v>
      </c>
      <c r="B121" s="105" t="s">
        <v>649</v>
      </c>
      <c r="C121" s="106" t="s">
        <v>818</v>
      </c>
      <c r="D121" s="100">
        <f>D122+D132+D129</f>
        <v>12166200</v>
      </c>
      <c r="E121" s="100">
        <f>E122+E132+E129</f>
        <v>14130428.829999998</v>
      </c>
      <c r="F121" s="107" t="str">
        <f t="shared" si="1"/>
        <v>-</v>
      </c>
    </row>
    <row r="122" spans="1:6" ht="246" x14ac:dyDescent="0.2">
      <c r="A122" s="104" t="s">
        <v>819</v>
      </c>
      <c r="B122" s="105" t="s">
        <v>649</v>
      </c>
      <c r="C122" s="106" t="s">
        <v>820</v>
      </c>
      <c r="D122" s="100">
        <f>D123+D125+D127</f>
        <v>10214100</v>
      </c>
      <c r="E122" s="100">
        <f>E123+E125+E127</f>
        <v>11502921.51</v>
      </c>
      <c r="F122" s="107" t="str">
        <f t="shared" si="1"/>
        <v>-</v>
      </c>
    </row>
    <row r="123" spans="1:6" ht="184.5" x14ac:dyDescent="0.2">
      <c r="A123" s="108" t="s">
        <v>821</v>
      </c>
      <c r="B123" s="105" t="s">
        <v>649</v>
      </c>
      <c r="C123" s="106" t="s">
        <v>822</v>
      </c>
      <c r="D123" s="100">
        <f>D124</f>
        <v>4160200</v>
      </c>
      <c r="E123" s="100">
        <f>E124</f>
        <v>5212929.34</v>
      </c>
      <c r="F123" s="107" t="str">
        <f t="shared" si="1"/>
        <v>-</v>
      </c>
    </row>
    <row r="124" spans="1:6" ht="215.25" x14ac:dyDescent="0.2">
      <c r="A124" s="104" t="s">
        <v>823</v>
      </c>
      <c r="B124" s="105" t="s">
        <v>649</v>
      </c>
      <c r="C124" s="106" t="s">
        <v>824</v>
      </c>
      <c r="D124" s="100">
        <v>4160200</v>
      </c>
      <c r="E124" s="100">
        <v>5212929.34</v>
      </c>
      <c r="F124" s="107" t="str">
        <f t="shared" si="1"/>
        <v>-</v>
      </c>
    </row>
    <row r="125" spans="1:6" ht="215.25" x14ac:dyDescent="0.2">
      <c r="A125" s="104" t="s">
        <v>825</v>
      </c>
      <c r="B125" s="105" t="s">
        <v>649</v>
      </c>
      <c r="C125" s="106" t="s">
        <v>826</v>
      </c>
      <c r="D125" s="100">
        <f>D126</f>
        <v>355500</v>
      </c>
      <c r="E125" s="100">
        <f>E126</f>
        <v>440263.97</v>
      </c>
      <c r="F125" s="107" t="str">
        <f t="shared" si="1"/>
        <v>-</v>
      </c>
    </row>
    <row r="126" spans="1:6" ht="215.25" x14ac:dyDescent="0.2">
      <c r="A126" s="108" t="s">
        <v>827</v>
      </c>
      <c r="B126" s="105" t="s">
        <v>649</v>
      </c>
      <c r="C126" s="106" t="s">
        <v>828</v>
      </c>
      <c r="D126" s="100">
        <v>355500</v>
      </c>
      <c r="E126" s="100">
        <v>440263.97</v>
      </c>
      <c r="F126" s="107" t="str">
        <f t="shared" si="1"/>
        <v>-</v>
      </c>
    </row>
    <row r="127" spans="1:6" ht="123" x14ac:dyDescent="0.2">
      <c r="A127" s="85" t="s">
        <v>829</v>
      </c>
      <c r="B127" s="98" t="s">
        <v>649</v>
      </c>
      <c r="C127" s="99" t="s">
        <v>830</v>
      </c>
      <c r="D127" s="100">
        <f>D128</f>
        <v>5698400</v>
      </c>
      <c r="E127" s="100">
        <f>E128</f>
        <v>5849728.2000000002</v>
      </c>
      <c r="F127" s="101" t="str">
        <f t="shared" si="1"/>
        <v>-</v>
      </c>
    </row>
    <row r="128" spans="1:6" ht="92.25" x14ac:dyDescent="0.2">
      <c r="A128" s="85" t="s">
        <v>831</v>
      </c>
      <c r="B128" s="98" t="s">
        <v>649</v>
      </c>
      <c r="C128" s="99" t="s">
        <v>832</v>
      </c>
      <c r="D128" s="102">
        <v>5698400</v>
      </c>
      <c r="E128" s="100">
        <v>5849728.2000000002</v>
      </c>
      <c r="F128" s="101" t="str">
        <f t="shared" si="1"/>
        <v>-</v>
      </c>
    </row>
    <row r="129" spans="1:6" ht="61.5" x14ac:dyDescent="0.2">
      <c r="A129" s="85" t="s">
        <v>833</v>
      </c>
      <c r="B129" s="98" t="s">
        <v>649</v>
      </c>
      <c r="C129" s="99" t="s">
        <v>834</v>
      </c>
      <c r="D129" s="102">
        <f>D130</f>
        <v>100900</v>
      </c>
      <c r="E129" s="100">
        <f>E130</f>
        <v>100992.7</v>
      </c>
      <c r="F129" s="101" t="str">
        <f t="shared" si="1"/>
        <v>-</v>
      </c>
    </row>
    <row r="130" spans="1:6" ht="123" x14ac:dyDescent="0.2">
      <c r="A130" s="85" t="s">
        <v>835</v>
      </c>
      <c r="B130" s="98" t="s">
        <v>649</v>
      </c>
      <c r="C130" s="99" t="s">
        <v>836</v>
      </c>
      <c r="D130" s="102">
        <f>D131</f>
        <v>100900</v>
      </c>
      <c r="E130" s="100">
        <f>E131</f>
        <v>100992.7</v>
      </c>
      <c r="F130" s="101" t="str">
        <f t="shared" si="1"/>
        <v>-</v>
      </c>
    </row>
    <row r="131" spans="1:6" ht="153.75" x14ac:dyDescent="0.2">
      <c r="A131" s="85" t="s">
        <v>837</v>
      </c>
      <c r="B131" s="98" t="s">
        <v>649</v>
      </c>
      <c r="C131" s="99" t="s">
        <v>838</v>
      </c>
      <c r="D131" s="102">
        <v>100900</v>
      </c>
      <c r="E131" s="100">
        <v>100992.7</v>
      </c>
      <c r="F131" s="101" t="str">
        <f t="shared" si="1"/>
        <v>-</v>
      </c>
    </row>
    <row r="132" spans="1:6" ht="215.25" x14ac:dyDescent="0.2">
      <c r="A132" s="103" t="s">
        <v>839</v>
      </c>
      <c r="B132" s="98" t="s">
        <v>649</v>
      </c>
      <c r="C132" s="99" t="s">
        <v>840</v>
      </c>
      <c r="D132" s="102">
        <f>D133+D135</f>
        <v>1851200</v>
      </c>
      <c r="E132" s="100">
        <f>E133+E135</f>
        <v>2526514.62</v>
      </c>
      <c r="F132" s="101" t="str">
        <f t="shared" si="1"/>
        <v>-</v>
      </c>
    </row>
    <row r="133" spans="1:6" ht="215.25" x14ac:dyDescent="0.2">
      <c r="A133" s="103" t="s">
        <v>841</v>
      </c>
      <c r="B133" s="98" t="s">
        <v>649</v>
      </c>
      <c r="C133" s="99" t="s">
        <v>842</v>
      </c>
      <c r="D133" s="102">
        <f>D134</f>
        <v>780000</v>
      </c>
      <c r="E133" s="100">
        <f>E134</f>
        <v>752360.53</v>
      </c>
      <c r="F133" s="101">
        <f t="shared" si="1"/>
        <v>27639.469999999972</v>
      </c>
    </row>
    <row r="134" spans="1:6" ht="215.25" x14ac:dyDescent="0.2">
      <c r="A134" s="85" t="s">
        <v>843</v>
      </c>
      <c r="B134" s="98" t="s">
        <v>649</v>
      </c>
      <c r="C134" s="99" t="s">
        <v>844</v>
      </c>
      <c r="D134" s="102">
        <v>780000</v>
      </c>
      <c r="E134" s="100">
        <v>752360.53</v>
      </c>
      <c r="F134" s="101">
        <f t="shared" si="1"/>
        <v>27639.469999999972</v>
      </c>
    </row>
    <row r="135" spans="1:6" ht="276.75" x14ac:dyDescent="0.2">
      <c r="A135" s="85" t="s">
        <v>845</v>
      </c>
      <c r="B135" s="98" t="s">
        <v>649</v>
      </c>
      <c r="C135" s="99" t="s">
        <v>846</v>
      </c>
      <c r="D135" s="102">
        <f>D136</f>
        <v>1071200</v>
      </c>
      <c r="E135" s="100">
        <f>E136</f>
        <v>1774154.09</v>
      </c>
      <c r="F135" s="101" t="str">
        <f t="shared" si="1"/>
        <v>-</v>
      </c>
    </row>
    <row r="136" spans="1:6" ht="276.75" x14ac:dyDescent="0.2">
      <c r="A136" s="85" t="s">
        <v>847</v>
      </c>
      <c r="B136" s="98" t="s">
        <v>649</v>
      </c>
      <c r="C136" s="99" t="s">
        <v>848</v>
      </c>
      <c r="D136" s="102">
        <v>1071200</v>
      </c>
      <c r="E136" s="100">
        <v>1774154.09</v>
      </c>
      <c r="F136" s="101" t="str">
        <f t="shared" si="1"/>
        <v>-</v>
      </c>
    </row>
    <row r="137" spans="1:6" ht="61.5" x14ac:dyDescent="0.2">
      <c r="A137" s="85" t="s">
        <v>849</v>
      </c>
      <c r="B137" s="98" t="s">
        <v>649</v>
      </c>
      <c r="C137" s="99" t="s">
        <v>850</v>
      </c>
      <c r="D137" s="102">
        <f t="shared" ref="D137:E139" si="2">D138</f>
        <v>5593500</v>
      </c>
      <c r="E137" s="100">
        <f t="shared" si="2"/>
        <v>5929887.3600000003</v>
      </c>
      <c r="F137" s="101" t="str">
        <f t="shared" si="1"/>
        <v>-</v>
      </c>
    </row>
    <row r="138" spans="1:6" ht="61.5" x14ac:dyDescent="0.2">
      <c r="A138" s="85" t="s">
        <v>851</v>
      </c>
      <c r="B138" s="98" t="s">
        <v>649</v>
      </c>
      <c r="C138" s="99" t="s">
        <v>852</v>
      </c>
      <c r="D138" s="102">
        <f t="shared" si="2"/>
        <v>5593500</v>
      </c>
      <c r="E138" s="100">
        <f t="shared" si="2"/>
        <v>5929887.3600000003</v>
      </c>
      <c r="F138" s="101" t="str">
        <f t="shared" si="1"/>
        <v>-</v>
      </c>
    </row>
    <row r="139" spans="1:6" ht="61.5" x14ac:dyDescent="0.2">
      <c r="A139" s="85" t="s">
        <v>851</v>
      </c>
      <c r="B139" s="98" t="s">
        <v>649</v>
      </c>
      <c r="C139" s="99" t="s">
        <v>853</v>
      </c>
      <c r="D139" s="102">
        <f t="shared" si="2"/>
        <v>5593500</v>
      </c>
      <c r="E139" s="100">
        <f t="shared" si="2"/>
        <v>5929887.3600000003</v>
      </c>
      <c r="F139" s="101" t="str">
        <f t="shared" si="1"/>
        <v>-</v>
      </c>
    </row>
    <row r="140" spans="1:6" ht="61.5" x14ac:dyDescent="0.2">
      <c r="A140" s="85" t="s">
        <v>854</v>
      </c>
      <c r="B140" s="98" t="s">
        <v>649</v>
      </c>
      <c r="C140" s="99" t="s">
        <v>855</v>
      </c>
      <c r="D140" s="102">
        <v>5593500</v>
      </c>
      <c r="E140" s="100">
        <v>5929887.3600000003</v>
      </c>
      <c r="F140" s="101" t="str">
        <f t="shared" si="1"/>
        <v>-</v>
      </c>
    </row>
    <row r="141" spans="1:6" ht="61.5" x14ac:dyDescent="0.2">
      <c r="A141" s="85" t="s">
        <v>856</v>
      </c>
      <c r="B141" s="98" t="s">
        <v>649</v>
      </c>
      <c r="C141" s="99" t="s">
        <v>857</v>
      </c>
      <c r="D141" s="102">
        <f>D149+D156+D145+D159+D142</f>
        <v>3991100</v>
      </c>
      <c r="E141" s="102">
        <f>E149+E156+E145+E159+E142</f>
        <v>4860630.25</v>
      </c>
      <c r="F141" s="101" t="str">
        <f t="shared" si="1"/>
        <v>-</v>
      </c>
    </row>
    <row r="142" spans="1:6" ht="215.25" x14ac:dyDescent="0.2">
      <c r="A142" s="104" t="s">
        <v>858</v>
      </c>
      <c r="B142" s="105" t="s">
        <v>649</v>
      </c>
      <c r="C142" s="106" t="s">
        <v>859</v>
      </c>
      <c r="D142" s="100">
        <f>D143</f>
        <v>37600</v>
      </c>
      <c r="E142" s="100">
        <f>E143</f>
        <v>62060</v>
      </c>
      <c r="F142" s="101" t="str">
        <f t="shared" si="1"/>
        <v>-</v>
      </c>
    </row>
    <row r="143" spans="1:6" ht="246" x14ac:dyDescent="0.2">
      <c r="A143" s="104" t="s">
        <v>860</v>
      </c>
      <c r="B143" s="105" t="s">
        <v>649</v>
      </c>
      <c r="C143" s="106" t="s">
        <v>861</v>
      </c>
      <c r="D143" s="100">
        <f>D144</f>
        <v>37600</v>
      </c>
      <c r="E143" s="100">
        <f>E144</f>
        <v>62060</v>
      </c>
      <c r="F143" s="101" t="str">
        <f t="shared" si="1"/>
        <v>-</v>
      </c>
    </row>
    <row r="144" spans="1:6" ht="246" x14ac:dyDescent="0.2">
      <c r="A144" s="104" t="s">
        <v>862</v>
      </c>
      <c r="B144" s="105" t="s">
        <v>649</v>
      </c>
      <c r="C144" s="106" t="s">
        <v>863</v>
      </c>
      <c r="D144" s="100">
        <v>37600</v>
      </c>
      <c r="E144" s="100">
        <v>62060</v>
      </c>
      <c r="F144" s="101" t="str">
        <f t="shared" si="1"/>
        <v>-</v>
      </c>
    </row>
    <row r="145" spans="1:6" ht="215.25" x14ac:dyDescent="0.2">
      <c r="A145" s="104" t="s">
        <v>858</v>
      </c>
      <c r="B145" s="105" t="s">
        <v>649</v>
      </c>
      <c r="C145" s="106" t="s">
        <v>859</v>
      </c>
      <c r="D145" s="100">
        <f>D146</f>
        <v>0</v>
      </c>
      <c r="E145" s="100">
        <f>E146</f>
        <v>0</v>
      </c>
      <c r="F145" s="101" t="str">
        <f t="shared" si="1"/>
        <v>-</v>
      </c>
    </row>
    <row r="146" spans="1:6" ht="246" x14ac:dyDescent="0.2">
      <c r="A146" s="104" t="s">
        <v>860</v>
      </c>
      <c r="B146" s="105" t="s">
        <v>649</v>
      </c>
      <c r="C146" s="106" t="s">
        <v>861</v>
      </c>
      <c r="D146" s="100">
        <f>D147</f>
        <v>0</v>
      </c>
      <c r="E146" s="100">
        <f>E148+E147</f>
        <v>0</v>
      </c>
      <c r="F146" s="101" t="str">
        <f t="shared" si="1"/>
        <v>-</v>
      </c>
    </row>
    <row r="147" spans="1:6" ht="246" x14ac:dyDescent="0.2">
      <c r="A147" s="104" t="s">
        <v>864</v>
      </c>
      <c r="B147" s="105" t="s">
        <v>649</v>
      </c>
      <c r="C147" s="106" t="s">
        <v>865</v>
      </c>
      <c r="D147" s="100">
        <v>0</v>
      </c>
      <c r="E147" s="100">
        <v>0</v>
      </c>
      <c r="F147" s="101" t="str">
        <f t="shared" si="1"/>
        <v>-</v>
      </c>
    </row>
    <row r="148" spans="1:6" ht="246" x14ac:dyDescent="0.2">
      <c r="A148" s="104" t="s">
        <v>862</v>
      </c>
      <c r="B148" s="105" t="s">
        <v>649</v>
      </c>
      <c r="C148" s="106" t="s">
        <v>863</v>
      </c>
      <c r="D148" s="100">
        <v>0</v>
      </c>
      <c r="E148" s="100">
        <v>0</v>
      </c>
      <c r="F148" s="107" t="str">
        <f t="shared" si="1"/>
        <v>-</v>
      </c>
    </row>
    <row r="149" spans="1:6" ht="92.25" x14ac:dyDescent="0.2">
      <c r="A149" s="85" t="s">
        <v>866</v>
      </c>
      <c r="B149" s="98" t="s">
        <v>649</v>
      </c>
      <c r="C149" s="99" t="s">
        <v>867</v>
      </c>
      <c r="D149" s="102">
        <f>D150+D152</f>
        <v>3635000</v>
      </c>
      <c r="E149" s="100">
        <f>E150+E154+E152</f>
        <v>4143694.24</v>
      </c>
      <c r="F149" s="101" t="str">
        <f t="shared" si="1"/>
        <v>-</v>
      </c>
    </row>
    <row r="150" spans="1:6" ht="92.25" x14ac:dyDescent="0.2">
      <c r="A150" s="85" t="s">
        <v>868</v>
      </c>
      <c r="B150" s="98" t="s">
        <v>649</v>
      </c>
      <c r="C150" s="99" t="s">
        <v>869</v>
      </c>
      <c r="D150" s="102">
        <f>D151</f>
        <v>3229200</v>
      </c>
      <c r="E150" s="100">
        <f>E151</f>
        <v>3530946.24</v>
      </c>
      <c r="F150" s="101" t="str">
        <f t="shared" si="1"/>
        <v>-</v>
      </c>
    </row>
    <row r="151" spans="1:6" ht="123" x14ac:dyDescent="0.2">
      <c r="A151" s="85" t="s">
        <v>870</v>
      </c>
      <c r="B151" s="98" t="s">
        <v>649</v>
      </c>
      <c r="C151" s="99" t="s">
        <v>871</v>
      </c>
      <c r="D151" s="102">
        <v>3229200</v>
      </c>
      <c r="E151" s="100">
        <v>3530946.24</v>
      </c>
      <c r="F151" s="101" t="str">
        <f t="shared" ref="F151:F219" si="3">IF(OR(D151="-",IF(E151="-",0,E151)&gt;=IF(D151="-",0,D151)),"-",IF(D151="-",0,D151)-IF(E151="-",0,E151))</f>
        <v>-</v>
      </c>
    </row>
    <row r="152" spans="1:6" ht="153.75" x14ac:dyDescent="0.2">
      <c r="A152" s="85" t="s">
        <v>872</v>
      </c>
      <c r="B152" s="98" t="s">
        <v>649</v>
      </c>
      <c r="C152" s="99" t="s">
        <v>873</v>
      </c>
      <c r="D152" s="102">
        <f>D153</f>
        <v>405800</v>
      </c>
      <c r="E152" s="100">
        <f>E153</f>
        <v>612748</v>
      </c>
      <c r="F152" s="101" t="s">
        <v>11</v>
      </c>
    </row>
    <row r="153" spans="1:6" ht="153.75" x14ac:dyDescent="0.2">
      <c r="A153" s="85" t="s">
        <v>874</v>
      </c>
      <c r="B153" s="98" t="s">
        <v>649</v>
      </c>
      <c r="C153" s="99" t="s">
        <v>875</v>
      </c>
      <c r="D153" s="102">
        <v>405800</v>
      </c>
      <c r="E153" s="100">
        <v>612748</v>
      </c>
      <c r="F153" s="101" t="s">
        <v>11</v>
      </c>
    </row>
    <row r="154" spans="1:6" ht="153.75" x14ac:dyDescent="0.2">
      <c r="A154" s="85" t="s">
        <v>872</v>
      </c>
      <c r="B154" s="98" t="s">
        <v>649</v>
      </c>
      <c r="C154" s="99" t="s">
        <v>873</v>
      </c>
      <c r="D154" s="102">
        <v>0</v>
      </c>
      <c r="E154" s="100">
        <f>E155</f>
        <v>0</v>
      </c>
      <c r="F154" s="101" t="s">
        <v>11</v>
      </c>
    </row>
    <row r="155" spans="1:6" ht="153.75" x14ac:dyDescent="0.2">
      <c r="A155" s="108" t="s">
        <v>874</v>
      </c>
      <c r="B155" s="105" t="s">
        <v>649</v>
      </c>
      <c r="C155" s="106" t="s">
        <v>875</v>
      </c>
      <c r="D155" s="100">
        <v>0</v>
      </c>
      <c r="E155" s="100">
        <v>0</v>
      </c>
      <c r="F155" s="107" t="s">
        <v>11</v>
      </c>
    </row>
    <row r="156" spans="1:6" ht="215.25" x14ac:dyDescent="0.2">
      <c r="A156" s="85" t="s">
        <v>876</v>
      </c>
      <c r="B156" s="98" t="s">
        <v>649</v>
      </c>
      <c r="C156" s="99" t="s">
        <v>877</v>
      </c>
      <c r="D156" s="102">
        <f>D157</f>
        <v>90000</v>
      </c>
      <c r="E156" s="100">
        <f>E157</f>
        <v>372876.01</v>
      </c>
      <c r="F156" s="101" t="str">
        <f t="shared" si="3"/>
        <v>-</v>
      </c>
    </row>
    <row r="157" spans="1:6" ht="184.5" x14ac:dyDescent="0.2">
      <c r="A157" s="85" t="s">
        <v>878</v>
      </c>
      <c r="B157" s="98" t="s">
        <v>649</v>
      </c>
      <c r="C157" s="99" t="s">
        <v>879</v>
      </c>
      <c r="D157" s="102">
        <f>D158</f>
        <v>90000</v>
      </c>
      <c r="E157" s="100">
        <f>E158</f>
        <v>372876.01</v>
      </c>
      <c r="F157" s="101" t="str">
        <f t="shared" si="3"/>
        <v>-</v>
      </c>
    </row>
    <row r="158" spans="1:6" ht="246" x14ac:dyDescent="0.2">
      <c r="A158" s="103" t="s">
        <v>880</v>
      </c>
      <c r="B158" s="98" t="s">
        <v>649</v>
      </c>
      <c r="C158" s="99" t="s">
        <v>881</v>
      </c>
      <c r="D158" s="102">
        <v>90000</v>
      </c>
      <c r="E158" s="100">
        <v>372876.01</v>
      </c>
      <c r="F158" s="101" t="str">
        <f t="shared" si="3"/>
        <v>-</v>
      </c>
    </row>
    <row r="159" spans="1:6" ht="92.25" x14ac:dyDescent="0.2">
      <c r="A159" s="103" t="s">
        <v>882</v>
      </c>
      <c r="B159" s="98" t="s">
        <v>649</v>
      </c>
      <c r="C159" s="99" t="s">
        <v>883</v>
      </c>
      <c r="D159" s="100">
        <f>D160</f>
        <v>228500</v>
      </c>
      <c r="E159" s="100">
        <f>E160</f>
        <v>282000</v>
      </c>
      <c r="F159" s="101" t="s">
        <v>11</v>
      </c>
    </row>
    <row r="160" spans="1:6" ht="123" x14ac:dyDescent="0.2">
      <c r="A160" s="103" t="s">
        <v>884</v>
      </c>
      <c r="B160" s="98" t="s">
        <v>649</v>
      </c>
      <c r="C160" s="99" t="s">
        <v>885</v>
      </c>
      <c r="D160" s="102">
        <v>228500</v>
      </c>
      <c r="E160" s="100">
        <v>282000</v>
      </c>
      <c r="F160" s="101" t="s">
        <v>11</v>
      </c>
    </row>
    <row r="161" spans="1:6" ht="61.5" x14ac:dyDescent="0.2">
      <c r="A161" s="85" t="s">
        <v>886</v>
      </c>
      <c r="B161" s="98" t="s">
        <v>649</v>
      </c>
      <c r="C161" s="99" t="s">
        <v>887</v>
      </c>
      <c r="D161" s="102">
        <f>D165+D167+D179</f>
        <v>130800</v>
      </c>
      <c r="E161" s="102">
        <f>E165+E167+E179</f>
        <v>185808.15</v>
      </c>
      <c r="F161" s="101" t="str">
        <f t="shared" si="3"/>
        <v>-</v>
      </c>
    </row>
    <row r="162" spans="1:6" ht="153.75" x14ac:dyDescent="0.2">
      <c r="A162" s="85" t="s">
        <v>888</v>
      </c>
      <c r="B162" s="98" t="s">
        <v>649</v>
      </c>
      <c r="C162" s="99" t="s">
        <v>889</v>
      </c>
      <c r="D162" s="102" t="s">
        <v>11</v>
      </c>
      <c r="E162" s="100">
        <v>0</v>
      </c>
      <c r="F162" s="101" t="str">
        <f t="shared" si="3"/>
        <v>-</v>
      </c>
    </row>
    <row r="163" spans="1:6" ht="153.75" x14ac:dyDescent="0.2">
      <c r="A163" s="85" t="s">
        <v>890</v>
      </c>
      <c r="B163" s="98" t="s">
        <v>649</v>
      </c>
      <c r="C163" s="99" t="s">
        <v>891</v>
      </c>
      <c r="D163" s="102" t="s">
        <v>11</v>
      </c>
      <c r="E163" s="100">
        <v>0</v>
      </c>
      <c r="F163" s="101" t="str">
        <f t="shared" si="3"/>
        <v>-</v>
      </c>
    </row>
    <row r="164" spans="1:6" ht="276.75" x14ac:dyDescent="0.2">
      <c r="A164" s="85" t="s">
        <v>892</v>
      </c>
      <c r="B164" s="98" t="s">
        <v>649</v>
      </c>
      <c r="C164" s="99" t="s">
        <v>893</v>
      </c>
      <c r="D164" s="102" t="s">
        <v>11</v>
      </c>
      <c r="E164" s="100">
        <v>0</v>
      </c>
      <c r="F164" s="101" t="str">
        <f t="shared" si="3"/>
        <v>-</v>
      </c>
    </row>
    <row r="165" spans="1:6" ht="92.25" x14ac:dyDescent="0.2">
      <c r="A165" s="85" t="s">
        <v>894</v>
      </c>
      <c r="B165" s="98" t="s">
        <v>649</v>
      </c>
      <c r="C165" s="99" t="s">
        <v>895</v>
      </c>
      <c r="D165" s="102">
        <f>D166</f>
        <v>0</v>
      </c>
      <c r="E165" s="100">
        <f>E166</f>
        <v>0</v>
      </c>
      <c r="F165" s="101" t="str">
        <f t="shared" si="3"/>
        <v>-</v>
      </c>
    </row>
    <row r="166" spans="1:6" ht="123" x14ac:dyDescent="0.2">
      <c r="A166" s="85" t="s">
        <v>896</v>
      </c>
      <c r="B166" s="98" t="s">
        <v>649</v>
      </c>
      <c r="C166" s="99" t="s">
        <v>897</v>
      </c>
      <c r="D166" s="102">
        <v>0</v>
      </c>
      <c r="E166" s="100">
        <v>0</v>
      </c>
      <c r="F166" s="101" t="str">
        <f t="shared" si="3"/>
        <v>-</v>
      </c>
    </row>
    <row r="167" spans="1:6" ht="276.75" x14ac:dyDescent="0.2">
      <c r="A167" s="109" t="s">
        <v>898</v>
      </c>
      <c r="B167" s="105" t="s">
        <v>649</v>
      </c>
      <c r="C167" s="106" t="s">
        <v>899</v>
      </c>
      <c r="D167" s="100">
        <f>D168+D170</f>
        <v>130800</v>
      </c>
      <c r="E167" s="100">
        <f>E168+E170</f>
        <v>181288.15</v>
      </c>
      <c r="F167" s="101" t="str">
        <f t="shared" si="3"/>
        <v>-</v>
      </c>
    </row>
    <row r="168" spans="1:6" ht="153.75" x14ac:dyDescent="0.2">
      <c r="A168" s="85" t="s">
        <v>900</v>
      </c>
      <c r="B168" s="98" t="s">
        <v>649</v>
      </c>
      <c r="C168" s="99" t="s">
        <v>901</v>
      </c>
      <c r="D168" s="102">
        <f>D169</f>
        <v>0</v>
      </c>
      <c r="E168" s="100">
        <f>E169</f>
        <v>142768.63</v>
      </c>
      <c r="F168" s="101" t="s">
        <v>11</v>
      </c>
    </row>
    <row r="169" spans="1:6" ht="184.5" x14ac:dyDescent="0.2">
      <c r="A169" s="85" t="s">
        <v>902</v>
      </c>
      <c r="B169" s="98" t="s">
        <v>649</v>
      </c>
      <c r="C169" s="99" t="s">
        <v>903</v>
      </c>
      <c r="D169" s="102">
        <v>0</v>
      </c>
      <c r="E169" s="100">
        <v>142768.63</v>
      </c>
      <c r="F169" s="101" t="s">
        <v>11</v>
      </c>
    </row>
    <row r="170" spans="1:6" ht="215.25" x14ac:dyDescent="0.2">
      <c r="A170" s="109" t="s">
        <v>904</v>
      </c>
      <c r="B170" s="105" t="s">
        <v>649</v>
      </c>
      <c r="C170" s="106" t="s">
        <v>905</v>
      </c>
      <c r="D170" s="100">
        <f>D171</f>
        <v>130800</v>
      </c>
      <c r="E170" s="100">
        <f>E171</f>
        <v>38519.519999999997</v>
      </c>
      <c r="F170" s="107">
        <f t="shared" si="3"/>
        <v>92280.48000000001</v>
      </c>
    </row>
    <row r="171" spans="1:6" ht="184.5" x14ac:dyDescent="0.2">
      <c r="A171" s="108" t="s">
        <v>906</v>
      </c>
      <c r="B171" s="105" t="s">
        <v>649</v>
      </c>
      <c r="C171" s="106" t="s">
        <v>907</v>
      </c>
      <c r="D171" s="100">
        <v>130800</v>
      </c>
      <c r="E171" s="100">
        <v>38519.519999999997</v>
      </c>
      <c r="F171" s="107">
        <f t="shared" si="3"/>
        <v>92280.48000000001</v>
      </c>
    </row>
    <row r="172" spans="1:6" ht="61.5" x14ac:dyDescent="0.2">
      <c r="A172" s="108" t="s">
        <v>908</v>
      </c>
      <c r="B172" s="105" t="s">
        <v>649</v>
      </c>
      <c r="C172" s="106" t="s">
        <v>909</v>
      </c>
      <c r="D172" s="100">
        <f>D173</f>
        <v>0</v>
      </c>
      <c r="E172" s="100">
        <f>E173</f>
        <v>0</v>
      </c>
      <c r="F172" s="107" t="str">
        <f t="shared" si="3"/>
        <v>-</v>
      </c>
    </row>
    <row r="173" spans="1:6" ht="215.25" x14ac:dyDescent="0.2">
      <c r="A173" s="108" t="s">
        <v>910</v>
      </c>
      <c r="B173" s="105" t="s">
        <v>649</v>
      </c>
      <c r="C173" s="106" t="s">
        <v>911</v>
      </c>
      <c r="D173" s="100"/>
      <c r="E173" s="100">
        <f>E174</f>
        <v>0</v>
      </c>
      <c r="F173" s="107" t="str">
        <f t="shared" si="3"/>
        <v>-</v>
      </c>
    </row>
    <row r="174" spans="1:6" ht="184.5" x14ac:dyDescent="0.2">
      <c r="A174" s="108" t="s">
        <v>912</v>
      </c>
      <c r="B174" s="105" t="s">
        <v>649</v>
      </c>
      <c r="C174" s="106" t="s">
        <v>913</v>
      </c>
      <c r="D174" s="100"/>
      <c r="E174" s="100">
        <f>E175</f>
        <v>0</v>
      </c>
      <c r="F174" s="107" t="str">
        <f t="shared" si="3"/>
        <v>-</v>
      </c>
    </row>
    <row r="175" spans="1:6" ht="399.75" x14ac:dyDescent="0.2">
      <c r="A175" s="108" t="s">
        <v>914</v>
      </c>
      <c r="B175" s="105" t="s">
        <v>649</v>
      </c>
      <c r="C175" s="106" t="s">
        <v>915</v>
      </c>
      <c r="D175" s="100">
        <v>0</v>
      </c>
      <c r="E175" s="100">
        <f>11876.04-11876.04</f>
        <v>0</v>
      </c>
      <c r="F175" s="107" t="str">
        <f t="shared" si="3"/>
        <v>-</v>
      </c>
    </row>
    <row r="176" spans="1:6" ht="61.5" x14ac:dyDescent="0.2">
      <c r="A176" s="108" t="s">
        <v>908</v>
      </c>
      <c r="B176" s="105" t="s">
        <v>649</v>
      </c>
      <c r="C176" s="106" t="s">
        <v>909</v>
      </c>
      <c r="D176" s="100" t="s">
        <v>11</v>
      </c>
      <c r="E176" s="100">
        <f>E177</f>
        <v>0</v>
      </c>
      <c r="F176" s="107" t="str">
        <f t="shared" si="3"/>
        <v>-</v>
      </c>
    </row>
    <row r="177" spans="1:6" ht="215.25" x14ac:dyDescent="0.2">
      <c r="A177" s="108" t="s">
        <v>910</v>
      </c>
      <c r="B177" s="105" t="s">
        <v>649</v>
      </c>
      <c r="C177" s="106" t="s">
        <v>911</v>
      </c>
      <c r="D177" s="100" t="s">
        <v>11</v>
      </c>
      <c r="E177" s="100">
        <f>E178</f>
        <v>0</v>
      </c>
      <c r="F177" s="107" t="str">
        <f t="shared" si="3"/>
        <v>-</v>
      </c>
    </row>
    <row r="178" spans="1:6" ht="399.75" x14ac:dyDescent="0.2">
      <c r="A178" s="108" t="s">
        <v>916</v>
      </c>
      <c r="B178" s="105" t="s">
        <v>649</v>
      </c>
      <c r="C178" s="106" t="s">
        <v>917</v>
      </c>
      <c r="D178" s="100" t="s">
        <v>11</v>
      </c>
      <c r="E178" s="100">
        <v>0</v>
      </c>
      <c r="F178" s="107" t="str">
        <f t="shared" si="3"/>
        <v>-</v>
      </c>
    </row>
    <row r="179" spans="1:6" ht="61.5" x14ac:dyDescent="0.2">
      <c r="A179" s="108" t="s">
        <v>918</v>
      </c>
      <c r="B179" s="105" t="s">
        <v>649</v>
      </c>
      <c r="C179" s="106" t="s">
        <v>909</v>
      </c>
      <c r="D179" s="100">
        <v>0</v>
      </c>
      <c r="E179" s="100">
        <f>E180+E182</f>
        <v>4520</v>
      </c>
      <c r="F179" s="107" t="str">
        <f t="shared" si="3"/>
        <v>-</v>
      </c>
    </row>
    <row r="180" spans="1:6" ht="246" x14ac:dyDescent="0.2">
      <c r="A180" s="108" t="s">
        <v>919</v>
      </c>
      <c r="B180" s="105" t="s">
        <v>649</v>
      </c>
      <c r="C180" s="106" t="s">
        <v>920</v>
      </c>
      <c r="D180" s="100">
        <v>0</v>
      </c>
      <c r="E180" s="100">
        <f>E181</f>
        <v>4520</v>
      </c>
      <c r="F180" s="107" t="str">
        <f t="shared" si="3"/>
        <v>-</v>
      </c>
    </row>
    <row r="181" spans="1:6" ht="184.5" x14ac:dyDescent="0.2">
      <c r="A181" s="108" t="s">
        <v>921</v>
      </c>
      <c r="B181" s="105" t="s">
        <v>649</v>
      </c>
      <c r="C181" s="106" t="s">
        <v>922</v>
      </c>
      <c r="D181" s="100">
        <v>0</v>
      </c>
      <c r="E181" s="100">
        <v>4520</v>
      </c>
      <c r="F181" s="107" t="str">
        <f t="shared" si="3"/>
        <v>-</v>
      </c>
    </row>
    <row r="182" spans="1:6" ht="184.5" x14ac:dyDescent="0.2">
      <c r="A182" s="110" t="s">
        <v>923</v>
      </c>
      <c r="B182" s="111" t="s">
        <v>649</v>
      </c>
      <c r="C182" s="112" t="s">
        <v>911</v>
      </c>
      <c r="D182" s="100">
        <f>D183</f>
        <v>0</v>
      </c>
      <c r="E182" s="100">
        <f>E183</f>
        <v>0</v>
      </c>
      <c r="F182" s="107" t="str">
        <f t="shared" si="3"/>
        <v>-</v>
      </c>
    </row>
    <row r="183" spans="1:6" ht="184.5" x14ac:dyDescent="0.2">
      <c r="A183" s="110" t="s">
        <v>924</v>
      </c>
      <c r="B183" s="105" t="s">
        <v>649</v>
      </c>
      <c r="C183" s="106" t="s">
        <v>913</v>
      </c>
      <c r="D183" s="100">
        <f>D184</f>
        <v>0</v>
      </c>
      <c r="E183" s="100">
        <f>E184</f>
        <v>0</v>
      </c>
      <c r="F183" s="107" t="str">
        <f t="shared" si="3"/>
        <v>-</v>
      </c>
    </row>
    <row r="184" spans="1:6" ht="246.75" thickBot="1" x14ac:dyDescent="0.25">
      <c r="A184" s="113" t="s">
        <v>925</v>
      </c>
      <c r="B184" s="105" t="s">
        <v>649</v>
      </c>
      <c r="C184" s="106" t="s">
        <v>926</v>
      </c>
      <c r="D184" s="100">
        <v>0</v>
      </c>
      <c r="E184" s="100">
        <v>0</v>
      </c>
      <c r="F184" s="107" t="str">
        <f t="shared" si="3"/>
        <v>-</v>
      </c>
    </row>
    <row r="185" spans="1:6" ht="35.25" x14ac:dyDescent="0.2">
      <c r="A185" s="85" t="s">
        <v>927</v>
      </c>
      <c r="B185" s="98" t="s">
        <v>649</v>
      </c>
      <c r="C185" s="99" t="s">
        <v>928</v>
      </c>
      <c r="D185" s="102">
        <f>D188+D190</f>
        <v>0</v>
      </c>
      <c r="E185" s="100">
        <f>E188+E190+E186</f>
        <v>422865</v>
      </c>
      <c r="F185" s="107" t="str">
        <f t="shared" si="3"/>
        <v>-</v>
      </c>
    </row>
    <row r="186" spans="1:6" ht="35.25" x14ac:dyDescent="0.2">
      <c r="A186" s="85" t="s">
        <v>929</v>
      </c>
      <c r="B186" s="98" t="s">
        <v>649</v>
      </c>
      <c r="C186" s="99" t="s">
        <v>930</v>
      </c>
      <c r="D186" s="102" t="s">
        <v>11</v>
      </c>
      <c r="E186" s="100">
        <f>E187</f>
        <v>0</v>
      </c>
      <c r="F186" s="107" t="str">
        <f t="shared" si="3"/>
        <v>-</v>
      </c>
    </row>
    <row r="187" spans="1:6" ht="61.5" x14ac:dyDescent="0.2">
      <c r="A187" s="85" t="s">
        <v>931</v>
      </c>
      <c r="B187" s="98" t="s">
        <v>649</v>
      </c>
      <c r="C187" s="99" t="s">
        <v>932</v>
      </c>
      <c r="D187" s="102" t="s">
        <v>11</v>
      </c>
      <c r="E187" s="100">
        <v>0</v>
      </c>
      <c r="F187" s="107" t="str">
        <f t="shared" si="3"/>
        <v>-</v>
      </c>
    </row>
    <row r="188" spans="1:6" ht="35.25" x14ac:dyDescent="0.2">
      <c r="A188" s="85" t="s">
        <v>933</v>
      </c>
      <c r="B188" s="98" t="s">
        <v>649</v>
      </c>
      <c r="C188" s="99" t="s">
        <v>934</v>
      </c>
      <c r="D188" s="102">
        <f>D189</f>
        <v>0</v>
      </c>
      <c r="E188" s="100">
        <f>E189</f>
        <v>0</v>
      </c>
      <c r="F188" s="107" t="str">
        <f t="shared" si="3"/>
        <v>-</v>
      </c>
    </row>
    <row r="189" spans="1:6" ht="61.5" x14ac:dyDescent="0.2">
      <c r="A189" s="85" t="s">
        <v>935</v>
      </c>
      <c r="B189" s="98" t="s">
        <v>649</v>
      </c>
      <c r="C189" s="99" t="s">
        <v>936</v>
      </c>
      <c r="D189" s="102">
        <v>0</v>
      </c>
      <c r="E189" s="100">
        <v>0</v>
      </c>
      <c r="F189" s="107" t="str">
        <f t="shared" si="3"/>
        <v>-</v>
      </c>
    </row>
    <row r="190" spans="1:6" ht="35.25" x14ac:dyDescent="0.2">
      <c r="A190" s="85" t="s">
        <v>937</v>
      </c>
      <c r="B190" s="98" t="s">
        <v>649</v>
      </c>
      <c r="C190" s="99" t="s">
        <v>938</v>
      </c>
      <c r="D190" s="102">
        <f>D191</f>
        <v>0</v>
      </c>
      <c r="E190" s="100">
        <f>E191</f>
        <v>422865</v>
      </c>
      <c r="F190" s="101">
        <f>D190-E190</f>
        <v>-422865</v>
      </c>
    </row>
    <row r="191" spans="1:6" ht="61.5" x14ac:dyDescent="0.2">
      <c r="A191" s="85" t="s">
        <v>939</v>
      </c>
      <c r="B191" s="98" t="s">
        <v>649</v>
      </c>
      <c r="C191" s="99" t="s">
        <v>940</v>
      </c>
      <c r="D191" s="102">
        <f>D192+D193+D194+D195+D198</f>
        <v>0</v>
      </c>
      <c r="E191" s="102">
        <f>E192+E193+E194+E195+E198</f>
        <v>422865</v>
      </c>
      <c r="F191" s="101">
        <f>D191-E191</f>
        <v>-422865</v>
      </c>
    </row>
    <row r="192" spans="1:6" ht="184.5" x14ac:dyDescent="0.2">
      <c r="A192" s="85" t="s">
        <v>941</v>
      </c>
      <c r="B192" s="98" t="s">
        <v>649</v>
      </c>
      <c r="C192" s="99" t="s">
        <v>942</v>
      </c>
      <c r="D192" s="102">
        <v>0</v>
      </c>
      <c r="E192" s="100">
        <v>0</v>
      </c>
      <c r="F192" s="101">
        <f t="shared" ref="F192:F198" si="4">D192-E192</f>
        <v>0</v>
      </c>
    </row>
    <row r="193" spans="1:6" ht="184.5" x14ac:dyDescent="0.2">
      <c r="A193" s="85" t="s">
        <v>943</v>
      </c>
      <c r="B193" s="98" t="s">
        <v>649</v>
      </c>
      <c r="C193" s="99" t="s">
        <v>944</v>
      </c>
      <c r="D193" s="102">
        <v>0</v>
      </c>
      <c r="E193" s="100">
        <v>0</v>
      </c>
      <c r="F193" s="101">
        <f t="shared" si="4"/>
        <v>0</v>
      </c>
    </row>
    <row r="194" spans="1:6" ht="276.75" x14ac:dyDescent="0.2">
      <c r="A194" s="85" t="s">
        <v>945</v>
      </c>
      <c r="B194" s="98" t="s">
        <v>649</v>
      </c>
      <c r="C194" s="99" t="s">
        <v>946</v>
      </c>
      <c r="D194" s="102">
        <v>0</v>
      </c>
      <c r="E194" s="100">
        <v>0</v>
      </c>
      <c r="F194" s="101">
        <f t="shared" si="4"/>
        <v>0</v>
      </c>
    </row>
    <row r="195" spans="1:6" ht="276.75" x14ac:dyDescent="0.2">
      <c r="A195" s="85" t="s">
        <v>947</v>
      </c>
      <c r="B195" s="98" t="s">
        <v>649</v>
      </c>
      <c r="C195" s="99" t="s">
        <v>948</v>
      </c>
      <c r="D195" s="102">
        <v>0</v>
      </c>
      <c r="E195" s="100">
        <v>0</v>
      </c>
      <c r="F195" s="101">
        <f t="shared" si="4"/>
        <v>0</v>
      </c>
    </row>
    <row r="196" spans="1:6" ht="307.5" x14ac:dyDescent="0.2">
      <c r="A196" s="85" t="s">
        <v>949</v>
      </c>
      <c r="B196" s="98" t="s">
        <v>649</v>
      </c>
      <c r="C196" s="99" t="s">
        <v>950</v>
      </c>
      <c r="D196" s="102">
        <v>0</v>
      </c>
      <c r="E196" s="100">
        <v>0</v>
      </c>
      <c r="F196" s="101">
        <f t="shared" si="4"/>
        <v>0</v>
      </c>
    </row>
    <row r="197" spans="1:6" ht="276.75" x14ac:dyDescent="0.2">
      <c r="A197" s="85" t="s">
        <v>951</v>
      </c>
      <c r="B197" s="98" t="s">
        <v>649</v>
      </c>
      <c r="C197" s="99" t="s">
        <v>952</v>
      </c>
      <c r="D197" s="102">
        <v>0</v>
      </c>
      <c r="E197" s="100">
        <v>0</v>
      </c>
      <c r="F197" s="101">
        <f t="shared" si="4"/>
        <v>0</v>
      </c>
    </row>
    <row r="198" spans="1:6" ht="307.5" x14ac:dyDescent="0.2">
      <c r="A198" s="85" t="s">
        <v>953</v>
      </c>
      <c r="B198" s="98" t="s">
        <v>649</v>
      </c>
      <c r="C198" s="99" t="s">
        <v>954</v>
      </c>
      <c r="D198" s="102">
        <v>0</v>
      </c>
      <c r="E198" s="100">
        <v>422865</v>
      </c>
      <c r="F198" s="101">
        <f t="shared" si="4"/>
        <v>-422865</v>
      </c>
    </row>
    <row r="199" spans="1:6" ht="35.25" x14ac:dyDescent="0.2">
      <c r="A199" s="85" t="s">
        <v>955</v>
      </c>
      <c r="B199" s="98" t="s">
        <v>649</v>
      </c>
      <c r="C199" s="99" t="s">
        <v>956</v>
      </c>
      <c r="D199" s="100">
        <f>D200+D217+D220</f>
        <v>515521400</v>
      </c>
      <c r="E199" s="100">
        <f>E200+E217+E220</f>
        <v>240255347.44</v>
      </c>
      <c r="F199" s="101">
        <f t="shared" si="3"/>
        <v>275266052.56</v>
      </c>
    </row>
    <row r="200" spans="1:6" ht="92.25" x14ac:dyDescent="0.2">
      <c r="A200" s="85" t="s">
        <v>957</v>
      </c>
      <c r="B200" s="98" t="s">
        <v>649</v>
      </c>
      <c r="C200" s="99" t="s">
        <v>958</v>
      </c>
      <c r="D200" s="100">
        <f>D201+D209+D212+D206</f>
        <v>519403000</v>
      </c>
      <c r="E200" s="100">
        <f>E201+E209+E212+E206</f>
        <v>243936955.47</v>
      </c>
      <c r="F200" s="101">
        <f t="shared" si="3"/>
        <v>275466044.52999997</v>
      </c>
    </row>
    <row r="201" spans="1:6" ht="61.5" x14ac:dyDescent="0.2">
      <c r="A201" s="85" t="s">
        <v>959</v>
      </c>
      <c r="B201" s="98" t="s">
        <v>649</v>
      </c>
      <c r="C201" s="99" t="s">
        <v>960</v>
      </c>
      <c r="D201" s="100">
        <f>D202+D204</f>
        <v>33052200</v>
      </c>
      <c r="E201" s="100">
        <f>E202+E204</f>
        <v>32833300</v>
      </c>
      <c r="F201" s="101">
        <f t="shared" si="3"/>
        <v>218900</v>
      </c>
    </row>
    <row r="202" spans="1:6" ht="61.5" x14ac:dyDescent="0.2">
      <c r="A202" s="85" t="s">
        <v>961</v>
      </c>
      <c r="B202" s="98" t="s">
        <v>649</v>
      </c>
      <c r="C202" s="99" t="s">
        <v>962</v>
      </c>
      <c r="D202" s="100">
        <f>D203</f>
        <v>30422300</v>
      </c>
      <c r="E202" s="100">
        <f>E203</f>
        <v>30422300</v>
      </c>
      <c r="F202" s="101" t="str">
        <f t="shared" si="3"/>
        <v>-</v>
      </c>
    </row>
    <row r="203" spans="1:6" ht="61.5" x14ac:dyDescent="0.2">
      <c r="A203" s="85" t="s">
        <v>963</v>
      </c>
      <c r="B203" s="98" t="s">
        <v>649</v>
      </c>
      <c r="C203" s="99" t="s">
        <v>964</v>
      </c>
      <c r="D203" s="102">
        <v>30422300</v>
      </c>
      <c r="E203" s="100">
        <v>30422300</v>
      </c>
      <c r="F203" s="101" t="str">
        <f t="shared" si="3"/>
        <v>-</v>
      </c>
    </row>
    <row r="204" spans="1:6" ht="61.5" x14ac:dyDescent="0.2">
      <c r="A204" s="85" t="s">
        <v>965</v>
      </c>
      <c r="B204" s="98" t="s">
        <v>649</v>
      </c>
      <c r="C204" s="99" t="s">
        <v>966</v>
      </c>
      <c r="D204" s="102">
        <f>D205</f>
        <v>2629900</v>
      </c>
      <c r="E204" s="100">
        <f>E205</f>
        <v>2411000</v>
      </c>
      <c r="F204" s="101">
        <f t="shared" si="3"/>
        <v>218900</v>
      </c>
    </row>
    <row r="205" spans="1:6" ht="92.25" x14ac:dyDescent="0.2">
      <c r="A205" s="85" t="s">
        <v>967</v>
      </c>
      <c r="B205" s="98" t="s">
        <v>649</v>
      </c>
      <c r="C205" s="99" t="s">
        <v>968</v>
      </c>
      <c r="D205" s="102">
        <v>2629900</v>
      </c>
      <c r="E205" s="100">
        <v>2411000</v>
      </c>
      <c r="F205" s="101">
        <f t="shared" si="3"/>
        <v>218900</v>
      </c>
    </row>
    <row r="206" spans="1:6" ht="92.25" x14ac:dyDescent="0.2">
      <c r="A206" s="85" t="s">
        <v>969</v>
      </c>
      <c r="B206" s="98" t="s">
        <v>649</v>
      </c>
      <c r="C206" s="99" t="s">
        <v>970</v>
      </c>
      <c r="D206" s="102">
        <f>D207</f>
        <v>3709900</v>
      </c>
      <c r="E206" s="100">
        <f>E207</f>
        <v>3637662.67</v>
      </c>
      <c r="F206" s="101">
        <f t="shared" si="3"/>
        <v>72237.330000000075</v>
      </c>
    </row>
    <row r="207" spans="1:6" ht="184.5" x14ac:dyDescent="0.2">
      <c r="A207" s="85" t="s">
        <v>971</v>
      </c>
      <c r="B207" s="98" t="s">
        <v>649</v>
      </c>
      <c r="C207" s="99" t="s">
        <v>972</v>
      </c>
      <c r="D207" s="102">
        <f>D208</f>
        <v>3709900</v>
      </c>
      <c r="E207" s="102">
        <f>E208</f>
        <v>3637662.67</v>
      </c>
      <c r="F207" s="101">
        <f t="shared" si="3"/>
        <v>72237.330000000075</v>
      </c>
    </row>
    <row r="208" spans="1:6" ht="184.5" x14ac:dyDescent="0.2">
      <c r="A208" s="85" t="s">
        <v>973</v>
      </c>
      <c r="B208" s="98" t="s">
        <v>649</v>
      </c>
      <c r="C208" s="99" t="s">
        <v>974</v>
      </c>
      <c r="D208" s="102">
        <v>3709900</v>
      </c>
      <c r="E208" s="100">
        <v>3637662.67</v>
      </c>
      <c r="F208" s="101">
        <f t="shared" si="3"/>
        <v>72237.330000000075</v>
      </c>
    </row>
    <row r="209" spans="1:6" ht="61.5" x14ac:dyDescent="0.2">
      <c r="A209" s="85" t="s">
        <v>975</v>
      </c>
      <c r="B209" s="98" t="s">
        <v>649</v>
      </c>
      <c r="C209" s="99" t="s">
        <v>976</v>
      </c>
      <c r="D209" s="100">
        <f>D210</f>
        <v>200</v>
      </c>
      <c r="E209" s="100">
        <f>E210</f>
        <v>200</v>
      </c>
      <c r="F209" s="101" t="str">
        <f t="shared" si="3"/>
        <v>-</v>
      </c>
    </row>
    <row r="210" spans="1:6" ht="92.25" x14ac:dyDescent="0.2">
      <c r="A210" s="85" t="s">
        <v>977</v>
      </c>
      <c r="B210" s="98" t="s">
        <v>649</v>
      </c>
      <c r="C210" s="99" t="s">
        <v>978</v>
      </c>
      <c r="D210" s="100">
        <f>D211</f>
        <v>200</v>
      </c>
      <c r="E210" s="100">
        <f>E211</f>
        <v>200</v>
      </c>
      <c r="F210" s="101" t="str">
        <f t="shared" si="3"/>
        <v>-</v>
      </c>
    </row>
    <row r="211" spans="1:6" ht="92.25" x14ac:dyDescent="0.2">
      <c r="A211" s="85" t="s">
        <v>979</v>
      </c>
      <c r="B211" s="98" t="s">
        <v>649</v>
      </c>
      <c r="C211" s="99" t="s">
        <v>980</v>
      </c>
      <c r="D211" s="102">
        <v>200</v>
      </c>
      <c r="E211" s="100">
        <v>200</v>
      </c>
      <c r="F211" s="101" t="str">
        <f t="shared" si="3"/>
        <v>-</v>
      </c>
    </row>
    <row r="212" spans="1:6" ht="35.25" x14ac:dyDescent="0.2">
      <c r="A212" s="85" t="s">
        <v>12</v>
      </c>
      <c r="B212" s="98" t="s">
        <v>649</v>
      </c>
      <c r="C212" s="99" t="s">
        <v>981</v>
      </c>
      <c r="D212" s="100">
        <f>D215+D213</f>
        <v>482640700</v>
      </c>
      <c r="E212" s="100">
        <f t="shared" ref="E212" si="5">E215+E213</f>
        <v>207465792.80000001</v>
      </c>
      <c r="F212" s="101">
        <f t="shared" si="3"/>
        <v>275174907.19999999</v>
      </c>
    </row>
    <row r="213" spans="1:6" ht="184.5" x14ac:dyDescent="0.2">
      <c r="A213" s="85" t="s">
        <v>982</v>
      </c>
      <c r="B213" s="98" t="s">
        <v>649</v>
      </c>
      <c r="C213" s="99" t="s">
        <v>983</v>
      </c>
      <c r="D213" s="100">
        <f>D214</f>
        <v>0</v>
      </c>
      <c r="E213" s="100">
        <f t="shared" ref="E213:F213" si="6">E214</f>
        <v>0</v>
      </c>
      <c r="F213" s="100" t="str">
        <f t="shared" si="6"/>
        <v>-</v>
      </c>
    </row>
    <row r="214" spans="1:6" ht="184.5" x14ac:dyDescent="0.2">
      <c r="A214" s="85" t="s">
        <v>984</v>
      </c>
      <c r="B214" s="98" t="s">
        <v>649</v>
      </c>
      <c r="C214" s="99" t="s">
        <v>985</v>
      </c>
      <c r="D214" s="100">
        <v>0</v>
      </c>
      <c r="E214" s="100">
        <v>0</v>
      </c>
      <c r="F214" s="101" t="str">
        <f t="shared" si="3"/>
        <v>-</v>
      </c>
    </row>
    <row r="215" spans="1:6" ht="61.5" x14ac:dyDescent="0.2">
      <c r="A215" s="85" t="s">
        <v>986</v>
      </c>
      <c r="B215" s="98" t="s">
        <v>649</v>
      </c>
      <c r="C215" s="99" t="s">
        <v>987</v>
      </c>
      <c r="D215" s="100">
        <f>D216</f>
        <v>482640700</v>
      </c>
      <c r="E215" s="100">
        <f>E216</f>
        <v>207465792.80000001</v>
      </c>
      <c r="F215" s="101">
        <f t="shared" si="3"/>
        <v>275174907.19999999</v>
      </c>
    </row>
    <row r="216" spans="1:6" ht="61.5" x14ac:dyDescent="0.2">
      <c r="A216" s="85" t="s">
        <v>988</v>
      </c>
      <c r="B216" s="98" t="s">
        <v>649</v>
      </c>
      <c r="C216" s="99" t="s">
        <v>989</v>
      </c>
      <c r="D216" s="100">
        <v>482640700</v>
      </c>
      <c r="E216" s="100">
        <v>207465792.80000001</v>
      </c>
      <c r="F216" s="101">
        <f t="shared" si="3"/>
        <v>275174907.19999999</v>
      </c>
    </row>
    <row r="217" spans="1:6" ht="35.25" x14ac:dyDescent="0.2">
      <c r="A217" s="85" t="s">
        <v>990</v>
      </c>
      <c r="B217" s="98" t="s">
        <v>649</v>
      </c>
      <c r="C217" s="99" t="s">
        <v>991</v>
      </c>
      <c r="D217" s="102">
        <f>D218</f>
        <v>720000</v>
      </c>
      <c r="E217" s="100">
        <f>E218</f>
        <v>920000</v>
      </c>
      <c r="F217" s="101" t="str">
        <f t="shared" si="3"/>
        <v>-</v>
      </c>
    </row>
    <row r="218" spans="1:6" ht="61.5" x14ac:dyDescent="0.2">
      <c r="A218" s="85" t="s">
        <v>992</v>
      </c>
      <c r="B218" s="98" t="s">
        <v>649</v>
      </c>
      <c r="C218" s="99" t="s">
        <v>993</v>
      </c>
      <c r="D218" s="102">
        <f>D219</f>
        <v>720000</v>
      </c>
      <c r="E218" s="100">
        <f>E219</f>
        <v>920000</v>
      </c>
      <c r="F218" s="101" t="str">
        <f t="shared" si="3"/>
        <v>-</v>
      </c>
    </row>
    <row r="219" spans="1:6" ht="61.5" x14ac:dyDescent="0.2">
      <c r="A219" s="85" t="s">
        <v>992</v>
      </c>
      <c r="B219" s="98" t="s">
        <v>649</v>
      </c>
      <c r="C219" s="99" t="s">
        <v>994</v>
      </c>
      <c r="D219" s="102">
        <v>720000</v>
      </c>
      <c r="E219" s="100">
        <v>920000</v>
      </c>
      <c r="F219" s="101" t="str">
        <f t="shared" si="3"/>
        <v>-</v>
      </c>
    </row>
    <row r="220" spans="1:6" ht="123" x14ac:dyDescent="0.2">
      <c r="A220" s="85" t="s">
        <v>995</v>
      </c>
      <c r="B220" s="98" t="s">
        <v>649</v>
      </c>
      <c r="C220" s="99" t="s">
        <v>996</v>
      </c>
      <c r="D220" s="102">
        <f>D221</f>
        <v>-4601600</v>
      </c>
      <c r="E220" s="100">
        <f>E221</f>
        <v>-4601608.03</v>
      </c>
      <c r="F220" s="101" t="s">
        <v>11</v>
      </c>
    </row>
    <row r="221" spans="1:6" ht="123" x14ac:dyDescent="0.2">
      <c r="A221" s="85" t="s">
        <v>997</v>
      </c>
      <c r="B221" s="98" t="s">
        <v>649</v>
      </c>
      <c r="C221" s="99" t="s">
        <v>998</v>
      </c>
      <c r="D221" s="102">
        <f>D222</f>
        <v>-4601600</v>
      </c>
      <c r="E221" s="100">
        <f>E222</f>
        <v>-4601608.03</v>
      </c>
      <c r="F221" s="101" t="s">
        <v>11</v>
      </c>
    </row>
    <row r="222" spans="1:6" ht="123.75" thickBot="1" x14ac:dyDescent="0.25">
      <c r="A222" s="85" t="s">
        <v>999</v>
      </c>
      <c r="B222" s="98" t="s">
        <v>649</v>
      </c>
      <c r="C222" s="99" t="s">
        <v>1000</v>
      </c>
      <c r="D222" s="102">
        <v>-4601600</v>
      </c>
      <c r="E222" s="100">
        <v>-4601608.03</v>
      </c>
      <c r="F222" s="101" t="s">
        <v>11</v>
      </c>
    </row>
    <row r="223" spans="1:6" x14ac:dyDescent="0.4">
      <c r="A223" s="114"/>
      <c r="B223" s="115"/>
      <c r="C223" s="116"/>
      <c r="D223" s="117"/>
      <c r="E223" s="118"/>
      <c r="F223" s="117"/>
    </row>
  </sheetData>
  <mergeCells count="12">
    <mergeCell ref="F11:F17"/>
    <mergeCell ref="A1:D1"/>
    <mergeCell ref="A2:D2"/>
    <mergeCell ref="A4:D4"/>
    <mergeCell ref="B6:D6"/>
    <mergeCell ref="B7:D7"/>
    <mergeCell ref="A10:D10"/>
    <mergeCell ref="A11:A17"/>
    <mergeCell ref="B11:B17"/>
    <mergeCell ref="C11:C17"/>
    <mergeCell ref="D11:D17"/>
    <mergeCell ref="E11:E17"/>
  </mergeCells>
  <conditionalFormatting sqref="F23 F21">
    <cfRule type="cellIs" priority="1" stopIfTrue="1" operator="equal">
      <formula>0</formula>
    </cfRule>
  </conditionalFormatting>
  <conditionalFormatting sqref="F34">
    <cfRule type="cellIs" priority="2" stopIfTrue="1" operator="equal">
      <formula>0</formula>
    </cfRule>
  </conditionalFormatting>
  <conditionalFormatting sqref="F32">
    <cfRule type="cellIs" priority="3" stopIfTrue="1" operator="equal">
      <formula>0</formula>
    </cfRule>
  </conditionalFormatting>
  <conditionalFormatting sqref="F27:F31">
    <cfRule type="cellIs" priority="4" stopIfTrue="1" operator="equal">
      <formula>0</formula>
    </cfRule>
  </conditionalFormatting>
  <conditionalFormatting sqref="F62:F64">
    <cfRule type="cellIs" priority="5" stopIfTrue="1" operator="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55"/>
  <sheetViews>
    <sheetView showGridLines="0" workbookViewId="0">
      <selection activeCell="E359" sqref="E359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26" t="s">
        <v>13</v>
      </c>
      <c r="B2" s="126"/>
      <c r="C2" s="126"/>
      <c r="D2" s="126"/>
      <c r="E2" s="1"/>
      <c r="F2" s="4" t="s">
        <v>14</v>
      </c>
    </row>
    <row r="3" spans="1:6" ht="13.5" customHeight="1" x14ac:dyDescent="0.2">
      <c r="A3" s="2"/>
      <c r="B3" s="2"/>
      <c r="C3" s="13"/>
      <c r="D3" s="3"/>
      <c r="E3" s="3"/>
      <c r="F3" s="3"/>
    </row>
    <row r="4" spans="1:6" ht="10.15" customHeight="1" x14ac:dyDescent="0.2">
      <c r="A4" s="127" t="s">
        <v>2</v>
      </c>
      <c r="B4" s="130" t="s">
        <v>3</v>
      </c>
      <c r="C4" s="124" t="s">
        <v>15</v>
      </c>
      <c r="D4" s="133" t="s">
        <v>4</v>
      </c>
      <c r="E4" s="136" t="s">
        <v>5</v>
      </c>
      <c r="F4" s="122" t="s">
        <v>6</v>
      </c>
    </row>
    <row r="5" spans="1:6" ht="5.45" customHeight="1" x14ac:dyDescent="0.2">
      <c r="A5" s="128"/>
      <c r="B5" s="131"/>
      <c r="C5" s="125"/>
      <c r="D5" s="134"/>
      <c r="E5" s="137"/>
      <c r="F5" s="123"/>
    </row>
    <row r="6" spans="1:6" ht="9.6" customHeight="1" x14ac:dyDescent="0.2">
      <c r="A6" s="128"/>
      <c r="B6" s="131"/>
      <c r="C6" s="125"/>
      <c r="D6" s="134"/>
      <c r="E6" s="137"/>
      <c r="F6" s="123"/>
    </row>
    <row r="7" spans="1:6" ht="6" customHeight="1" x14ac:dyDescent="0.2">
      <c r="A7" s="128"/>
      <c r="B7" s="131"/>
      <c r="C7" s="125"/>
      <c r="D7" s="134"/>
      <c r="E7" s="137"/>
      <c r="F7" s="123"/>
    </row>
    <row r="8" spans="1:6" ht="6.6" customHeight="1" x14ac:dyDescent="0.2">
      <c r="A8" s="128"/>
      <c r="B8" s="131"/>
      <c r="C8" s="125"/>
      <c r="D8" s="134"/>
      <c r="E8" s="137"/>
      <c r="F8" s="123"/>
    </row>
    <row r="9" spans="1:6" ht="10.9" customHeight="1" x14ac:dyDescent="0.2">
      <c r="A9" s="128"/>
      <c r="B9" s="131"/>
      <c r="C9" s="125"/>
      <c r="D9" s="134"/>
      <c r="E9" s="137"/>
      <c r="F9" s="123"/>
    </row>
    <row r="10" spans="1:6" ht="4.1500000000000004" hidden="1" customHeight="1" x14ac:dyDescent="0.2">
      <c r="A10" s="128"/>
      <c r="B10" s="131"/>
      <c r="C10" s="14"/>
      <c r="D10" s="134"/>
      <c r="E10" s="15"/>
      <c r="F10" s="16"/>
    </row>
    <row r="11" spans="1:6" ht="13.15" hidden="1" customHeight="1" x14ac:dyDescent="0.2">
      <c r="A11" s="129"/>
      <c r="B11" s="132"/>
      <c r="C11" s="17"/>
      <c r="D11" s="135"/>
      <c r="E11" s="18"/>
      <c r="F11" s="19"/>
    </row>
    <row r="12" spans="1:6" ht="13.5" customHeight="1" x14ac:dyDescent="0.2">
      <c r="A12" s="5">
        <v>1</v>
      </c>
      <c r="B12" s="6">
        <v>2</v>
      </c>
      <c r="C12" s="7">
        <v>3</v>
      </c>
      <c r="D12" s="8" t="s">
        <v>7</v>
      </c>
      <c r="E12" s="20" t="s">
        <v>8</v>
      </c>
      <c r="F12" s="9" t="s">
        <v>9</v>
      </c>
    </row>
    <row r="13" spans="1:6" x14ac:dyDescent="0.2">
      <c r="A13" s="21" t="s">
        <v>16</v>
      </c>
      <c r="B13" s="22" t="s">
        <v>17</v>
      </c>
      <c r="C13" s="23" t="s">
        <v>18</v>
      </c>
      <c r="D13" s="24">
        <v>726570900</v>
      </c>
      <c r="E13" s="25">
        <v>394260093.75999999</v>
      </c>
      <c r="F13" s="26">
        <f>IF(OR(D13="-",IF(E13="-",0,E13)&gt;=IF(D13="-",0,D13)),"-",IF(D13="-",0,D13)-IF(E13="-",0,E13))</f>
        <v>332310806.24000001</v>
      </c>
    </row>
    <row r="14" spans="1:6" x14ac:dyDescent="0.2">
      <c r="A14" s="27" t="s">
        <v>10</v>
      </c>
      <c r="B14" s="28"/>
      <c r="C14" s="29"/>
      <c r="D14" s="30"/>
      <c r="E14" s="31"/>
      <c r="F14" s="32"/>
    </row>
    <row r="15" spans="1:6" x14ac:dyDescent="0.2">
      <c r="A15" s="10" t="s">
        <v>19</v>
      </c>
      <c r="B15" s="33" t="s">
        <v>17</v>
      </c>
      <c r="C15" s="11" t="s">
        <v>20</v>
      </c>
      <c r="D15" s="12">
        <v>727070900</v>
      </c>
      <c r="E15" s="34">
        <v>394250093.75999999</v>
      </c>
      <c r="F15" s="35">
        <f t="shared" ref="F15:F78" si="0">IF(OR(D15="-",IF(E15="-",0,E15)&gt;=IF(D15="-",0,D15)),"-",IF(D15="-",0,D15)-IF(E15="-",0,E15))</f>
        <v>332820806.24000001</v>
      </c>
    </row>
    <row r="16" spans="1:6" x14ac:dyDescent="0.2">
      <c r="A16" s="21" t="s">
        <v>21</v>
      </c>
      <c r="B16" s="22" t="s">
        <v>17</v>
      </c>
      <c r="C16" s="23" t="s">
        <v>22</v>
      </c>
      <c r="D16" s="24">
        <v>41720300</v>
      </c>
      <c r="E16" s="25">
        <v>33968791.68</v>
      </c>
      <c r="F16" s="26">
        <f t="shared" si="0"/>
        <v>7751508.3200000003</v>
      </c>
    </row>
    <row r="17" spans="1:6" ht="45" x14ac:dyDescent="0.2">
      <c r="A17" s="10" t="s">
        <v>23</v>
      </c>
      <c r="B17" s="33" t="s">
        <v>17</v>
      </c>
      <c r="C17" s="11" t="s">
        <v>24</v>
      </c>
      <c r="D17" s="12">
        <v>36194500</v>
      </c>
      <c r="E17" s="34">
        <v>29579554.600000001</v>
      </c>
      <c r="F17" s="35">
        <f t="shared" si="0"/>
        <v>6614945.3999999985</v>
      </c>
    </row>
    <row r="18" spans="1:6" ht="22.5" x14ac:dyDescent="0.2">
      <c r="A18" s="10" t="s">
        <v>25</v>
      </c>
      <c r="B18" s="33" t="s">
        <v>17</v>
      </c>
      <c r="C18" s="11" t="s">
        <v>26</v>
      </c>
      <c r="D18" s="12">
        <v>11900</v>
      </c>
      <c r="E18" s="34">
        <v>8500</v>
      </c>
      <c r="F18" s="35">
        <f t="shared" si="0"/>
        <v>3400</v>
      </c>
    </row>
    <row r="19" spans="1:6" ht="33.75" x14ac:dyDescent="0.2">
      <c r="A19" s="10" t="s">
        <v>27</v>
      </c>
      <c r="B19" s="33" t="s">
        <v>17</v>
      </c>
      <c r="C19" s="11" t="s">
        <v>28</v>
      </c>
      <c r="D19" s="12">
        <v>11900</v>
      </c>
      <c r="E19" s="34">
        <v>8500</v>
      </c>
      <c r="F19" s="35">
        <f t="shared" si="0"/>
        <v>3400</v>
      </c>
    </row>
    <row r="20" spans="1:6" ht="67.5" x14ac:dyDescent="0.2">
      <c r="A20" s="36" t="s">
        <v>29</v>
      </c>
      <c r="B20" s="33" t="s">
        <v>17</v>
      </c>
      <c r="C20" s="11" t="s">
        <v>30</v>
      </c>
      <c r="D20" s="12">
        <v>11900</v>
      </c>
      <c r="E20" s="34">
        <v>8500</v>
      </c>
      <c r="F20" s="35">
        <f t="shared" si="0"/>
        <v>3400</v>
      </c>
    </row>
    <row r="21" spans="1:6" x14ac:dyDescent="0.2">
      <c r="A21" s="10" t="s">
        <v>31</v>
      </c>
      <c r="B21" s="33" t="s">
        <v>17</v>
      </c>
      <c r="C21" s="11" t="s">
        <v>32</v>
      </c>
      <c r="D21" s="12">
        <v>11900</v>
      </c>
      <c r="E21" s="34">
        <v>8500</v>
      </c>
      <c r="F21" s="35">
        <f t="shared" si="0"/>
        <v>3400</v>
      </c>
    </row>
    <row r="22" spans="1:6" ht="22.5" x14ac:dyDescent="0.2">
      <c r="A22" s="10" t="s">
        <v>33</v>
      </c>
      <c r="B22" s="33" t="s">
        <v>17</v>
      </c>
      <c r="C22" s="11" t="s">
        <v>34</v>
      </c>
      <c r="D22" s="12">
        <v>99000</v>
      </c>
      <c r="E22" s="34">
        <v>80993</v>
      </c>
      <c r="F22" s="35">
        <f t="shared" si="0"/>
        <v>18007</v>
      </c>
    </row>
    <row r="23" spans="1:6" ht="33.75" x14ac:dyDescent="0.2">
      <c r="A23" s="10" t="s">
        <v>35</v>
      </c>
      <c r="B23" s="33" t="s">
        <v>17</v>
      </c>
      <c r="C23" s="11" t="s">
        <v>36</v>
      </c>
      <c r="D23" s="12">
        <v>80000</v>
      </c>
      <c r="E23" s="34">
        <v>61993</v>
      </c>
      <c r="F23" s="35">
        <f t="shared" si="0"/>
        <v>18007</v>
      </c>
    </row>
    <row r="24" spans="1:6" ht="67.5" x14ac:dyDescent="0.2">
      <c r="A24" s="10" t="s">
        <v>37</v>
      </c>
      <c r="B24" s="33" t="s">
        <v>17</v>
      </c>
      <c r="C24" s="11" t="s">
        <v>38</v>
      </c>
      <c r="D24" s="12">
        <v>30000</v>
      </c>
      <c r="E24" s="34">
        <v>12000</v>
      </c>
      <c r="F24" s="35">
        <f t="shared" si="0"/>
        <v>18000</v>
      </c>
    </row>
    <row r="25" spans="1:6" x14ac:dyDescent="0.2">
      <c r="A25" s="10" t="s">
        <v>31</v>
      </c>
      <c r="B25" s="33" t="s">
        <v>17</v>
      </c>
      <c r="C25" s="11" t="s">
        <v>39</v>
      </c>
      <c r="D25" s="12">
        <v>30000</v>
      </c>
      <c r="E25" s="34">
        <v>12000</v>
      </c>
      <c r="F25" s="35">
        <f t="shared" si="0"/>
        <v>18000</v>
      </c>
    </row>
    <row r="26" spans="1:6" ht="56.25" x14ac:dyDescent="0.2">
      <c r="A26" s="10" t="s">
        <v>40</v>
      </c>
      <c r="B26" s="33" t="s">
        <v>17</v>
      </c>
      <c r="C26" s="11" t="s">
        <v>41</v>
      </c>
      <c r="D26" s="12">
        <v>50000</v>
      </c>
      <c r="E26" s="34">
        <v>49993</v>
      </c>
      <c r="F26" s="35">
        <f t="shared" si="0"/>
        <v>7</v>
      </c>
    </row>
    <row r="27" spans="1:6" x14ac:dyDescent="0.2">
      <c r="A27" s="10" t="s">
        <v>31</v>
      </c>
      <c r="B27" s="33" t="s">
        <v>17</v>
      </c>
      <c r="C27" s="11" t="s">
        <v>42</v>
      </c>
      <c r="D27" s="12">
        <v>50000</v>
      </c>
      <c r="E27" s="34">
        <v>49993</v>
      </c>
      <c r="F27" s="35">
        <f t="shared" si="0"/>
        <v>7</v>
      </c>
    </row>
    <row r="28" spans="1:6" x14ac:dyDescent="0.2">
      <c r="A28" s="10" t="s">
        <v>43</v>
      </c>
      <c r="B28" s="33" t="s">
        <v>17</v>
      </c>
      <c r="C28" s="11" t="s">
        <v>44</v>
      </c>
      <c r="D28" s="12">
        <v>19000</v>
      </c>
      <c r="E28" s="34">
        <v>19000</v>
      </c>
      <c r="F28" s="35" t="str">
        <f t="shared" si="0"/>
        <v>-</v>
      </c>
    </row>
    <row r="29" spans="1:6" ht="67.5" x14ac:dyDescent="0.2">
      <c r="A29" s="10" t="s">
        <v>45</v>
      </c>
      <c r="B29" s="33" t="s">
        <v>17</v>
      </c>
      <c r="C29" s="11" t="s">
        <v>46</v>
      </c>
      <c r="D29" s="12">
        <v>19000</v>
      </c>
      <c r="E29" s="34">
        <v>19000</v>
      </c>
      <c r="F29" s="35" t="str">
        <f t="shared" si="0"/>
        <v>-</v>
      </c>
    </row>
    <row r="30" spans="1:6" x14ac:dyDescent="0.2">
      <c r="A30" s="10" t="s">
        <v>31</v>
      </c>
      <c r="B30" s="33" t="s">
        <v>17</v>
      </c>
      <c r="C30" s="11" t="s">
        <v>47</v>
      </c>
      <c r="D30" s="12">
        <v>19000</v>
      </c>
      <c r="E30" s="34">
        <v>19000</v>
      </c>
      <c r="F30" s="35" t="str">
        <f t="shared" si="0"/>
        <v>-</v>
      </c>
    </row>
    <row r="31" spans="1:6" ht="45" x14ac:dyDescent="0.2">
      <c r="A31" s="10" t="s">
        <v>48</v>
      </c>
      <c r="B31" s="33" t="s">
        <v>17</v>
      </c>
      <c r="C31" s="11" t="s">
        <v>49</v>
      </c>
      <c r="D31" s="12">
        <v>36071700</v>
      </c>
      <c r="E31" s="34">
        <v>29485372.300000001</v>
      </c>
      <c r="F31" s="35">
        <f t="shared" si="0"/>
        <v>6586327.6999999993</v>
      </c>
    </row>
    <row r="32" spans="1:6" ht="22.5" x14ac:dyDescent="0.2">
      <c r="A32" s="10" t="s">
        <v>50</v>
      </c>
      <c r="B32" s="33" t="s">
        <v>17</v>
      </c>
      <c r="C32" s="11" t="s">
        <v>51</v>
      </c>
      <c r="D32" s="12">
        <v>32581800</v>
      </c>
      <c r="E32" s="34">
        <v>26268372.300000001</v>
      </c>
      <c r="F32" s="35">
        <f t="shared" si="0"/>
        <v>6313427.6999999993</v>
      </c>
    </row>
    <row r="33" spans="1:6" ht="101.25" x14ac:dyDescent="0.2">
      <c r="A33" s="36" t="s">
        <v>52</v>
      </c>
      <c r="B33" s="33" t="s">
        <v>17</v>
      </c>
      <c r="C33" s="11" t="s">
        <v>53</v>
      </c>
      <c r="D33" s="12">
        <v>27997300</v>
      </c>
      <c r="E33" s="34">
        <v>23392525.690000001</v>
      </c>
      <c r="F33" s="35">
        <f t="shared" si="0"/>
        <v>4604774.3099999987</v>
      </c>
    </row>
    <row r="34" spans="1:6" ht="22.5" x14ac:dyDescent="0.2">
      <c r="A34" s="10" t="s">
        <v>54</v>
      </c>
      <c r="B34" s="33" t="s">
        <v>17</v>
      </c>
      <c r="C34" s="11" t="s">
        <v>55</v>
      </c>
      <c r="D34" s="12">
        <v>20514800</v>
      </c>
      <c r="E34" s="34">
        <v>17692183.890000001</v>
      </c>
      <c r="F34" s="35">
        <f t="shared" si="0"/>
        <v>2822616.1099999994</v>
      </c>
    </row>
    <row r="35" spans="1:6" ht="33.75" x14ac:dyDescent="0.2">
      <c r="A35" s="10" t="s">
        <v>56</v>
      </c>
      <c r="B35" s="33" t="s">
        <v>17</v>
      </c>
      <c r="C35" s="11" t="s">
        <v>57</v>
      </c>
      <c r="D35" s="12">
        <v>1287000</v>
      </c>
      <c r="E35" s="34">
        <v>869270.64</v>
      </c>
      <c r="F35" s="35">
        <f t="shared" si="0"/>
        <v>417729.36</v>
      </c>
    </row>
    <row r="36" spans="1:6" ht="45" x14ac:dyDescent="0.2">
      <c r="A36" s="10" t="s">
        <v>58</v>
      </c>
      <c r="B36" s="33" t="s">
        <v>17</v>
      </c>
      <c r="C36" s="11" t="s">
        <v>59</v>
      </c>
      <c r="D36" s="12">
        <v>6195500</v>
      </c>
      <c r="E36" s="34">
        <v>4831071.16</v>
      </c>
      <c r="F36" s="35">
        <f t="shared" si="0"/>
        <v>1364428.8399999999</v>
      </c>
    </row>
    <row r="37" spans="1:6" ht="101.25" x14ac:dyDescent="0.2">
      <c r="A37" s="36" t="s">
        <v>60</v>
      </c>
      <c r="B37" s="33" t="s">
        <v>17</v>
      </c>
      <c r="C37" s="11" t="s">
        <v>61</v>
      </c>
      <c r="D37" s="12">
        <v>3192700</v>
      </c>
      <c r="E37" s="34">
        <v>1843465.65</v>
      </c>
      <c r="F37" s="35">
        <f t="shared" si="0"/>
        <v>1349234.35</v>
      </c>
    </row>
    <row r="38" spans="1:6" x14ac:dyDescent="0.2">
      <c r="A38" s="10" t="s">
        <v>31</v>
      </c>
      <c r="B38" s="33" t="s">
        <v>17</v>
      </c>
      <c r="C38" s="11" t="s">
        <v>62</v>
      </c>
      <c r="D38" s="12">
        <v>1950300</v>
      </c>
      <c r="E38" s="34">
        <v>1142473.44</v>
      </c>
      <c r="F38" s="35">
        <f t="shared" si="0"/>
        <v>807826.56</v>
      </c>
    </row>
    <row r="39" spans="1:6" x14ac:dyDescent="0.2">
      <c r="A39" s="10" t="s">
        <v>63</v>
      </c>
      <c r="B39" s="33" t="s">
        <v>17</v>
      </c>
      <c r="C39" s="11" t="s">
        <v>64</v>
      </c>
      <c r="D39" s="12">
        <v>1187100</v>
      </c>
      <c r="E39" s="34">
        <v>648585.21</v>
      </c>
      <c r="F39" s="35">
        <f t="shared" si="0"/>
        <v>538514.79</v>
      </c>
    </row>
    <row r="40" spans="1:6" ht="22.5" x14ac:dyDescent="0.2">
      <c r="A40" s="10" t="s">
        <v>65</v>
      </c>
      <c r="B40" s="33" t="s">
        <v>17</v>
      </c>
      <c r="C40" s="11" t="s">
        <v>66</v>
      </c>
      <c r="D40" s="12">
        <v>47600</v>
      </c>
      <c r="E40" s="34">
        <v>44747</v>
      </c>
      <c r="F40" s="35">
        <f t="shared" si="0"/>
        <v>2853</v>
      </c>
    </row>
    <row r="41" spans="1:6" x14ac:dyDescent="0.2">
      <c r="A41" s="10" t="s">
        <v>67</v>
      </c>
      <c r="B41" s="33" t="s">
        <v>17</v>
      </c>
      <c r="C41" s="11" t="s">
        <v>68</v>
      </c>
      <c r="D41" s="12">
        <v>7700</v>
      </c>
      <c r="E41" s="34">
        <v>7660</v>
      </c>
      <c r="F41" s="35">
        <f t="shared" si="0"/>
        <v>40</v>
      </c>
    </row>
    <row r="42" spans="1:6" ht="90" x14ac:dyDescent="0.2">
      <c r="A42" s="36" t="s">
        <v>69</v>
      </c>
      <c r="B42" s="33" t="s">
        <v>17</v>
      </c>
      <c r="C42" s="11" t="s">
        <v>70</v>
      </c>
      <c r="D42" s="12">
        <v>260800</v>
      </c>
      <c r="E42" s="34">
        <v>186948</v>
      </c>
      <c r="F42" s="35">
        <f t="shared" si="0"/>
        <v>73852</v>
      </c>
    </row>
    <row r="43" spans="1:6" x14ac:dyDescent="0.2">
      <c r="A43" s="10" t="s">
        <v>31</v>
      </c>
      <c r="B43" s="33" t="s">
        <v>17</v>
      </c>
      <c r="C43" s="11" t="s">
        <v>71</v>
      </c>
      <c r="D43" s="12">
        <v>260800</v>
      </c>
      <c r="E43" s="34">
        <v>186948</v>
      </c>
      <c r="F43" s="35">
        <f t="shared" si="0"/>
        <v>73852</v>
      </c>
    </row>
    <row r="44" spans="1:6" ht="90" x14ac:dyDescent="0.2">
      <c r="A44" s="36" t="s">
        <v>72</v>
      </c>
      <c r="B44" s="33" t="s">
        <v>17</v>
      </c>
      <c r="C44" s="11" t="s">
        <v>73</v>
      </c>
      <c r="D44" s="12">
        <v>164800</v>
      </c>
      <c r="E44" s="34">
        <v>82515.55</v>
      </c>
      <c r="F44" s="35">
        <f t="shared" si="0"/>
        <v>82284.45</v>
      </c>
    </row>
    <row r="45" spans="1:6" x14ac:dyDescent="0.2">
      <c r="A45" s="10" t="s">
        <v>31</v>
      </c>
      <c r="B45" s="33" t="s">
        <v>17</v>
      </c>
      <c r="C45" s="11" t="s">
        <v>74</v>
      </c>
      <c r="D45" s="12">
        <v>164800</v>
      </c>
      <c r="E45" s="34">
        <v>82515.55</v>
      </c>
      <c r="F45" s="35">
        <f t="shared" si="0"/>
        <v>82284.45</v>
      </c>
    </row>
    <row r="46" spans="1:6" ht="90" x14ac:dyDescent="0.2">
      <c r="A46" s="36" t="s">
        <v>75</v>
      </c>
      <c r="B46" s="33" t="s">
        <v>17</v>
      </c>
      <c r="C46" s="11" t="s">
        <v>76</v>
      </c>
      <c r="D46" s="12">
        <v>637100</v>
      </c>
      <c r="E46" s="34">
        <v>525998.43000000005</v>
      </c>
      <c r="F46" s="35">
        <f t="shared" si="0"/>
        <v>111101.56999999995</v>
      </c>
    </row>
    <row r="47" spans="1:6" x14ac:dyDescent="0.2">
      <c r="A47" s="10" t="s">
        <v>31</v>
      </c>
      <c r="B47" s="33" t="s">
        <v>17</v>
      </c>
      <c r="C47" s="11" t="s">
        <v>77</v>
      </c>
      <c r="D47" s="12">
        <v>637100</v>
      </c>
      <c r="E47" s="34">
        <v>525998.43000000005</v>
      </c>
      <c r="F47" s="35">
        <f t="shared" si="0"/>
        <v>111101.56999999995</v>
      </c>
    </row>
    <row r="48" spans="1:6" ht="101.25" x14ac:dyDescent="0.2">
      <c r="A48" s="36" t="s">
        <v>78</v>
      </c>
      <c r="B48" s="33" t="s">
        <v>17</v>
      </c>
      <c r="C48" s="11" t="s">
        <v>79</v>
      </c>
      <c r="D48" s="12">
        <v>329100</v>
      </c>
      <c r="E48" s="34">
        <v>236918.98</v>
      </c>
      <c r="F48" s="35">
        <f t="shared" si="0"/>
        <v>92181.01999999999</v>
      </c>
    </row>
    <row r="49" spans="1:6" x14ac:dyDescent="0.2">
      <c r="A49" s="10" t="s">
        <v>31</v>
      </c>
      <c r="B49" s="33" t="s">
        <v>17</v>
      </c>
      <c r="C49" s="11" t="s">
        <v>80</v>
      </c>
      <c r="D49" s="12">
        <v>329100</v>
      </c>
      <c r="E49" s="34">
        <v>236918.98</v>
      </c>
      <c r="F49" s="35">
        <f t="shared" si="0"/>
        <v>92181.01999999999</v>
      </c>
    </row>
    <row r="50" spans="1:6" ht="33.75" x14ac:dyDescent="0.2">
      <c r="A50" s="10" t="s">
        <v>81</v>
      </c>
      <c r="B50" s="33" t="s">
        <v>17</v>
      </c>
      <c r="C50" s="11" t="s">
        <v>82</v>
      </c>
      <c r="D50" s="12">
        <v>3489900</v>
      </c>
      <c r="E50" s="34">
        <v>3217000</v>
      </c>
      <c r="F50" s="35">
        <f t="shared" si="0"/>
        <v>272900</v>
      </c>
    </row>
    <row r="51" spans="1:6" ht="135" x14ac:dyDescent="0.2">
      <c r="A51" s="36" t="s">
        <v>83</v>
      </c>
      <c r="B51" s="33" t="s">
        <v>17</v>
      </c>
      <c r="C51" s="11" t="s">
        <v>84</v>
      </c>
      <c r="D51" s="12">
        <v>1417800</v>
      </c>
      <c r="E51" s="34">
        <v>1303200</v>
      </c>
      <c r="F51" s="35">
        <f t="shared" si="0"/>
        <v>114600</v>
      </c>
    </row>
    <row r="52" spans="1:6" x14ac:dyDescent="0.2">
      <c r="A52" s="10" t="s">
        <v>12</v>
      </c>
      <c r="B52" s="33" t="s">
        <v>17</v>
      </c>
      <c r="C52" s="11" t="s">
        <v>85</v>
      </c>
      <c r="D52" s="12">
        <v>1417800</v>
      </c>
      <c r="E52" s="34">
        <v>1303200</v>
      </c>
      <c r="F52" s="35">
        <f t="shared" si="0"/>
        <v>114600</v>
      </c>
    </row>
    <row r="53" spans="1:6" ht="157.5" x14ac:dyDescent="0.2">
      <c r="A53" s="36" t="s">
        <v>86</v>
      </c>
      <c r="B53" s="33" t="s">
        <v>17</v>
      </c>
      <c r="C53" s="11" t="s">
        <v>87</v>
      </c>
      <c r="D53" s="12">
        <v>1295500</v>
      </c>
      <c r="E53" s="34">
        <v>1193000</v>
      </c>
      <c r="F53" s="35">
        <f t="shared" si="0"/>
        <v>102500</v>
      </c>
    </row>
    <row r="54" spans="1:6" x14ac:dyDescent="0.2">
      <c r="A54" s="10" t="s">
        <v>12</v>
      </c>
      <c r="B54" s="33" t="s">
        <v>17</v>
      </c>
      <c r="C54" s="11" t="s">
        <v>88</v>
      </c>
      <c r="D54" s="12">
        <v>1295500</v>
      </c>
      <c r="E54" s="34">
        <v>1193000</v>
      </c>
      <c r="F54" s="35">
        <f t="shared" si="0"/>
        <v>102500</v>
      </c>
    </row>
    <row r="55" spans="1:6" ht="146.25" x14ac:dyDescent="0.2">
      <c r="A55" s="36" t="s">
        <v>89</v>
      </c>
      <c r="B55" s="33" t="s">
        <v>17</v>
      </c>
      <c r="C55" s="11" t="s">
        <v>90</v>
      </c>
      <c r="D55" s="12">
        <v>708200</v>
      </c>
      <c r="E55" s="34">
        <v>652400</v>
      </c>
      <c r="F55" s="35">
        <f t="shared" si="0"/>
        <v>55800</v>
      </c>
    </row>
    <row r="56" spans="1:6" x14ac:dyDescent="0.2">
      <c r="A56" s="10" t="s">
        <v>12</v>
      </c>
      <c r="B56" s="33" t="s">
        <v>17</v>
      </c>
      <c r="C56" s="11" t="s">
        <v>91</v>
      </c>
      <c r="D56" s="12">
        <v>708200</v>
      </c>
      <c r="E56" s="34">
        <v>652400</v>
      </c>
      <c r="F56" s="35">
        <f t="shared" si="0"/>
        <v>55800</v>
      </c>
    </row>
    <row r="57" spans="1:6" ht="135" x14ac:dyDescent="0.2">
      <c r="A57" s="36" t="s">
        <v>92</v>
      </c>
      <c r="B57" s="33" t="s">
        <v>17</v>
      </c>
      <c r="C57" s="11" t="s">
        <v>93</v>
      </c>
      <c r="D57" s="12">
        <v>68400</v>
      </c>
      <c r="E57" s="34">
        <v>68400</v>
      </c>
      <c r="F57" s="35" t="str">
        <f t="shared" si="0"/>
        <v>-</v>
      </c>
    </row>
    <row r="58" spans="1:6" x14ac:dyDescent="0.2">
      <c r="A58" s="10" t="s">
        <v>12</v>
      </c>
      <c r="B58" s="33" t="s">
        <v>17</v>
      </c>
      <c r="C58" s="11" t="s">
        <v>94</v>
      </c>
      <c r="D58" s="12">
        <v>68400</v>
      </c>
      <c r="E58" s="34">
        <v>68400</v>
      </c>
      <c r="F58" s="35" t="str">
        <f t="shared" si="0"/>
        <v>-</v>
      </c>
    </row>
    <row r="59" spans="1:6" ht="33.75" x14ac:dyDescent="0.2">
      <c r="A59" s="10" t="s">
        <v>95</v>
      </c>
      <c r="B59" s="33" t="s">
        <v>17</v>
      </c>
      <c r="C59" s="11" t="s">
        <v>96</v>
      </c>
      <c r="D59" s="12">
        <v>11900</v>
      </c>
      <c r="E59" s="34">
        <v>4689.3</v>
      </c>
      <c r="F59" s="35">
        <f t="shared" si="0"/>
        <v>7210.7</v>
      </c>
    </row>
    <row r="60" spans="1:6" x14ac:dyDescent="0.2">
      <c r="A60" s="10" t="s">
        <v>97</v>
      </c>
      <c r="B60" s="33" t="s">
        <v>17</v>
      </c>
      <c r="C60" s="11" t="s">
        <v>98</v>
      </c>
      <c r="D60" s="12">
        <v>11700</v>
      </c>
      <c r="E60" s="34">
        <v>4489.3</v>
      </c>
      <c r="F60" s="35">
        <f t="shared" si="0"/>
        <v>7210.7</v>
      </c>
    </row>
    <row r="61" spans="1:6" ht="56.25" x14ac:dyDescent="0.2">
      <c r="A61" s="10" t="s">
        <v>99</v>
      </c>
      <c r="B61" s="33" t="s">
        <v>17</v>
      </c>
      <c r="C61" s="11" t="s">
        <v>100</v>
      </c>
      <c r="D61" s="12">
        <v>2400</v>
      </c>
      <c r="E61" s="34">
        <v>2244.65</v>
      </c>
      <c r="F61" s="35">
        <f t="shared" si="0"/>
        <v>155.34999999999991</v>
      </c>
    </row>
    <row r="62" spans="1:6" ht="22.5" x14ac:dyDescent="0.2">
      <c r="A62" s="10" t="s">
        <v>54</v>
      </c>
      <c r="B62" s="33" t="s">
        <v>17</v>
      </c>
      <c r="C62" s="11" t="s">
        <v>101</v>
      </c>
      <c r="D62" s="12">
        <v>1800</v>
      </c>
      <c r="E62" s="34">
        <v>1724</v>
      </c>
      <c r="F62" s="35">
        <f t="shared" si="0"/>
        <v>76</v>
      </c>
    </row>
    <row r="63" spans="1:6" ht="45" x14ac:dyDescent="0.2">
      <c r="A63" s="10" t="s">
        <v>58</v>
      </c>
      <c r="B63" s="33" t="s">
        <v>17</v>
      </c>
      <c r="C63" s="11" t="s">
        <v>102</v>
      </c>
      <c r="D63" s="12">
        <v>600</v>
      </c>
      <c r="E63" s="34">
        <v>520.65</v>
      </c>
      <c r="F63" s="35">
        <f t="shared" si="0"/>
        <v>79.350000000000023</v>
      </c>
    </row>
    <row r="64" spans="1:6" ht="56.25" x14ac:dyDescent="0.2">
      <c r="A64" s="10" t="s">
        <v>103</v>
      </c>
      <c r="B64" s="33" t="s">
        <v>17</v>
      </c>
      <c r="C64" s="11" t="s">
        <v>104</v>
      </c>
      <c r="D64" s="12">
        <v>9300</v>
      </c>
      <c r="E64" s="34">
        <v>2244.65</v>
      </c>
      <c r="F64" s="35">
        <f t="shared" si="0"/>
        <v>7055.35</v>
      </c>
    </row>
    <row r="65" spans="1:6" ht="22.5" x14ac:dyDescent="0.2">
      <c r="A65" s="10" t="s">
        <v>54</v>
      </c>
      <c r="B65" s="33" t="s">
        <v>17</v>
      </c>
      <c r="C65" s="11" t="s">
        <v>105</v>
      </c>
      <c r="D65" s="12">
        <v>1800</v>
      </c>
      <c r="E65" s="34">
        <v>1724</v>
      </c>
      <c r="F65" s="35">
        <f t="shared" si="0"/>
        <v>76</v>
      </c>
    </row>
    <row r="66" spans="1:6" ht="45" x14ac:dyDescent="0.2">
      <c r="A66" s="10" t="s">
        <v>58</v>
      </c>
      <c r="B66" s="33" t="s">
        <v>17</v>
      </c>
      <c r="C66" s="11" t="s">
        <v>106</v>
      </c>
      <c r="D66" s="12">
        <v>600</v>
      </c>
      <c r="E66" s="34">
        <v>520.65</v>
      </c>
      <c r="F66" s="35">
        <f t="shared" si="0"/>
        <v>79.350000000000023</v>
      </c>
    </row>
    <row r="67" spans="1:6" x14ac:dyDescent="0.2">
      <c r="A67" s="10" t="s">
        <v>31</v>
      </c>
      <c r="B67" s="33" t="s">
        <v>17</v>
      </c>
      <c r="C67" s="11" t="s">
        <v>107</v>
      </c>
      <c r="D67" s="12">
        <v>6900</v>
      </c>
      <c r="E67" s="34" t="s">
        <v>11</v>
      </c>
      <c r="F67" s="35">
        <f t="shared" si="0"/>
        <v>6900</v>
      </c>
    </row>
    <row r="68" spans="1:6" x14ac:dyDescent="0.2">
      <c r="A68" s="10" t="s">
        <v>108</v>
      </c>
      <c r="B68" s="33" t="s">
        <v>17</v>
      </c>
      <c r="C68" s="11" t="s">
        <v>109</v>
      </c>
      <c r="D68" s="12">
        <v>200</v>
      </c>
      <c r="E68" s="34">
        <v>200</v>
      </c>
      <c r="F68" s="35" t="str">
        <f t="shared" si="0"/>
        <v>-</v>
      </c>
    </row>
    <row r="69" spans="1:6" ht="101.25" x14ac:dyDescent="0.2">
      <c r="A69" s="36" t="s">
        <v>110</v>
      </c>
      <c r="B69" s="33" t="s">
        <v>17</v>
      </c>
      <c r="C69" s="11" t="s">
        <v>111</v>
      </c>
      <c r="D69" s="12">
        <v>200</v>
      </c>
      <c r="E69" s="34">
        <v>200</v>
      </c>
      <c r="F69" s="35" t="str">
        <f t="shared" si="0"/>
        <v>-</v>
      </c>
    </row>
    <row r="70" spans="1:6" x14ac:dyDescent="0.2">
      <c r="A70" s="10" t="s">
        <v>31</v>
      </c>
      <c r="B70" s="33" t="s">
        <v>17</v>
      </c>
      <c r="C70" s="11" t="s">
        <v>112</v>
      </c>
      <c r="D70" s="12">
        <v>200</v>
      </c>
      <c r="E70" s="34">
        <v>200</v>
      </c>
      <c r="F70" s="35" t="str">
        <f t="shared" si="0"/>
        <v>-</v>
      </c>
    </row>
    <row r="71" spans="1:6" ht="33.75" x14ac:dyDescent="0.2">
      <c r="A71" s="10" t="s">
        <v>113</v>
      </c>
      <c r="B71" s="33" t="s">
        <v>17</v>
      </c>
      <c r="C71" s="11" t="s">
        <v>114</v>
      </c>
      <c r="D71" s="12">
        <v>442900</v>
      </c>
      <c r="E71" s="34">
        <v>369800</v>
      </c>
      <c r="F71" s="35">
        <f t="shared" si="0"/>
        <v>73100</v>
      </c>
    </row>
    <row r="72" spans="1:6" ht="33.75" x14ac:dyDescent="0.2">
      <c r="A72" s="10" t="s">
        <v>95</v>
      </c>
      <c r="B72" s="33" t="s">
        <v>17</v>
      </c>
      <c r="C72" s="11" t="s">
        <v>115</v>
      </c>
      <c r="D72" s="12">
        <v>442900</v>
      </c>
      <c r="E72" s="34">
        <v>369800</v>
      </c>
      <c r="F72" s="35">
        <f t="shared" si="0"/>
        <v>73100</v>
      </c>
    </row>
    <row r="73" spans="1:6" x14ac:dyDescent="0.2">
      <c r="A73" s="10" t="s">
        <v>108</v>
      </c>
      <c r="B73" s="33" t="s">
        <v>17</v>
      </c>
      <c r="C73" s="11" t="s">
        <v>116</v>
      </c>
      <c r="D73" s="12">
        <v>442900</v>
      </c>
      <c r="E73" s="34">
        <v>369800</v>
      </c>
      <c r="F73" s="35">
        <f t="shared" si="0"/>
        <v>73100</v>
      </c>
    </row>
    <row r="74" spans="1:6" ht="90" x14ac:dyDescent="0.2">
      <c r="A74" s="36" t="s">
        <v>117</v>
      </c>
      <c r="B74" s="33" t="s">
        <v>17</v>
      </c>
      <c r="C74" s="11" t="s">
        <v>118</v>
      </c>
      <c r="D74" s="12">
        <v>442900</v>
      </c>
      <c r="E74" s="34">
        <v>369800</v>
      </c>
      <c r="F74" s="35">
        <f t="shared" si="0"/>
        <v>73100</v>
      </c>
    </row>
    <row r="75" spans="1:6" x14ac:dyDescent="0.2">
      <c r="A75" s="10" t="s">
        <v>12</v>
      </c>
      <c r="B75" s="33" t="s">
        <v>17</v>
      </c>
      <c r="C75" s="11" t="s">
        <v>119</v>
      </c>
      <c r="D75" s="12">
        <v>442900</v>
      </c>
      <c r="E75" s="34">
        <v>369800</v>
      </c>
      <c r="F75" s="35">
        <f t="shared" si="0"/>
        <v>73100</v>
      </c>
    </row>
    <row r="76" spans="1:6" x14ac:dyDescent="0.2">
      <c r="A76" s="10" t="s">
        <v>120</v>
      </c>
      <c r="B76" s="33" t="s">
        <v>17</v>
      </c>
      <c r="C76" s="11" t="s">
        <v>121</v>
      </c>
      <c r="D76" s="12">
        <v>208300</v>
      </c>
      <c r="E76" s="34" t="s">
        <v>11</v>
      </c>
      <c r="F76" s="35">
        <f t="shared" si="0"/>
        <v>208300</v>
      </c>
    </row>
    <row r="77" spans="1:6" ht="33.75" x14ac:dyDescent="0.2">
      <c r="A77" s="10" t="s">
        <v>95</v>
      </c>
      <c r="B77" s="33" t="s">
        <v>17</v>
      </c>
      <c r="C77" s="11" t="s">
        <v>122</v>
      </c>
      <c r="D77" s="12">
        <v>208300</v>
      </c>
      <c r="E77" s="34" t="s">
        <v>11</v>
      </c>
      <c r="F77" s="35">
        <f t="shared" si="0"/>
        <v>208300</v>
      </c>
    </row>
    <row r="78" spans="1:6" x14ac:dyDescent="0.2">
      <c r="A78" s="10" t="s">
        <v>97</v>
      </c>
      <c r="B78" s="33" t="s">
        <v>17</v>
      </c>
      <c r="C78" s="11" t="s">
        <v>123</v>
      </c>
      <c r="D78" s="12">
        <v>208300</v>
      </c>
      <c r="E78" s="34" t="s">
        <v>11</v>
      </c>
      <c r="F78" s="35">
        <f t="shared" si="0"/>
        <v>208300</v>
      </c>
    </row>
    <row r="79" spans="1:6" ht="56.25" x14ac:dyDescent="0.2">
      <c r="A79" s="10" t="s">
        <v>103</v>
      </c>
      <c r="B79" s="33" t="s">
        <v>17</v>
      </c>
      <c r="C79" s="11" t="s">
        <v>124</v>
      </c>
      <c r="D79" s="12">
        <v>208300</v>
      </c>
      <c r="E79" s="34" t="s">
        <v>11</v>
      </c>
      <c r="F79" s="35">
        <f t="shared" ref="F79:F142" si="1">IF(OR(D79="-",IF(E79="-",0,E79)&gt;=IF(D79="-",0,D79)),"-",IF(D79="-",0,D79)-IF(E79="-",0,E79))</f>
        <v>208300</v>
      </c>
    </row>
    <row r="80" spans="1:6" x14ac:dyDescent="0.2">
      <c r="A80" s="10" t="s">
        <v>125</v>
      </c>
      <c r="B80" s="33" t="s">
        <v>17</v>
      </c>
      <c r="C80" s="11" t="s">
        <v>126</v>
      </c>
      <c r="D80" s="12">
        <v>208300</v>
      </c>
      <c r="E80" s="34" t="s">
        <v>11</v>
      </c>
      <c r="F80" s="35">
        <f t="shared" si="1"/>
        <v>208300</v>
      </c>
    </row>
    <row r="81" spans="1:6" x14ac:dyDescent="0.2">
      <c r="A81" s="10" t="s">
        <v>127</v>
      </c>
      <c r="B81" s="33" t="s">
        <v>17</v>
      </c>
      <c r="C81" s="11" t="s">
        <v>128</v>
      </c>
      <c r="D81" s="12">
        <v>4874600</v>
      </c>
      <c r="E81" s="34">
        <v>4019437.08</v>
      </c>
      <c r="F81" s="35">
        <f t="shared" si="1"/>
        <v>855162.91999999993</v>
      </c>
    </row>
    <row r="82" spans="1:6" ht="22.5" x14ac:dyDescent="0.2">
      <c r="A82" s="10" t="s">
        <v>33</v>
      </c>
      <c r="B82" s="33" t="s">
        <v>17</v>
      </c>
      <c r="C82" s="11" t="s">
        <v>129</v>
      </c>
      <c r="D82" s="12">
        <v>696100</v>
      </c>
      <c r="E82" s="34">
        <v>612509</v>
      </c>
      <c r="F82" s="35">
        <f t="shared" si="1"/>
        <v>83591</v>
      </c>
    </row>
    <row r="83" spans="1:6" ht="33.75" x14ac:dyDescent="0.2">
      <c r="A83" s="10" t="s">
        <v>35</v>
      </c>
      <c r="B83" s="33" t="s">
        <v>17</v>
      </c>
      <c r="C83" s="11" t="s">
        <v>130</v>
      </c>
      <c r="D83" s="12">
        <v>677100</v>
      </c>
      <c r="E83" s="34">
        <v>593509</v>
      </c>
      <c r="F83" s="35">
        <f t="shared" si="1"/>
        <v>83591</v>
      </c>
    </row>
    <row r="84" spans="1:6" ht="78.75" x14ac:dyDescent="0.2">
      <c r="A84" s="36" t="s">
        <v>131</v>
      </c>
      <c r="B84" s="33" t="s">
        <v>17</v>
      </c>
      <c r="C84" s="11" t="s">
        <v>132</v>
      </c>
      <c r="D84" s="12">
        <v>465000</v>
      </c>
      <c r="E84" s="34">
        <v>465000</v>
      </c>
      <c r="F84" s="35" t="str">
        <f t="shared" si="1"/>
        <v>-</v>
      </c>
    </row>
    <row r="85" spans="1:6" x14ac:dyDescent="0.2">
      <c r="A85" s="10" t="s">
        <v>31</v>
      </c>
      <c r="B85" s="33" t="s">
        <v>17</v>
      </c>
      <c r="C85" s="11" t="s">
        <v>133</v>
      </c>
      <c r="D85" s="12">
        <v>345000</v>
      </c>
      <c r="E85" s="34">
        <v>345000</v>
      </c>
      <c r="F85" s="35" t="str">
        <f t="shared" si="1"/>
        <v>-</v>
      </c>
    </row>
    <row r="86" spans="1:6" x14ac:dyDescent="0.2">
      <c r="A86" s="10" t="s">
        <v>134</v>
      </c>
      <c r="B86" s="33" t="s">
        <v>17</v>
      </c>
      <c r="C86" s="11" t="s">
        <v>135</v>
      </c>
      <c r="D86" s="12">
        <v>40000</v>
      </c>
      <c r="E86" s="34">
        <v>40000</v>
      </c>
      <c r="F86" s="35" t="str">
        <f t="shared" si="1"/>
        <v>-</v>
      </c>
    </row>
    <row r="87" spans="1:6" ht="78.75" x14ac:dyDescent="0.2">
      <c r="A87" s="36" t="s">
        <v>136</v>
      </c>
      <c r="B87" s="33" t="s">
        <v>17</v>
      </c>
      <c r="C87" s="11" t="s">
        <v>137</v>
      </c>
      <c r="D87" s="12">
        <v>80000</v>
      </c>
      <c r="E87" s="34">
        <v>80000</v>
      </c>
      <c r="F87" s="35" t="str">
        <f t="shared" si="1"/>
        <v>-</v>
      </c>
    </row>
    <row r="88" spans="1:6" ht="78.75" x14ac:dyDescent="0.2">
      <c r="A88" s="36" t="s">
        <v>138</v>
      </c>
      <c r="B88" s="33" t="s">
        <v>17</v>
      </c>
      <c r="C88" s="11" t="s">
        <v>139</v>
      </c>
      <c r="D88" s="12">
        <v>200000</v>
      </c>
      <c r="E88" s="34">
        <v>126434</v>
      </c>
      <c r="F88" s="35">
        <f t="shared" si="1"/>
        <v>73566</v>
      </c>
    </row>
    <row r="89" spans="1:6" x14ac:dyDescent="0.2">
      <c r="A89" s="10" t="s">
        <v>140</v>
      </c>
      <c r="B89" s="33" t="s">
        <v>17</v>
      </c>
      <c r="C89" s="11" t="s">
        <v>141</v>
      </c>
      <c r="D89" s="12">
        <v>200000</v>
      </c>
      <c r="E89" s="34">
        <v>126434</v>
      </c>
      <c r="F89" s="35">
        <f t="shared" si="1"/>
        <v>73566</v>
      </c>
    </row>
    <row r="90" spans="1:6" ht="67.5" x14ac:dyDescent="0.2">
      <c r="A90" s="10" t="s">
        <v>142</v>
      </c>
      <c r="B90" s="33" t="s">
        <v>17</v>
      </c>
      <c r="C90" s="11" t="s">
        <v>143</v>
      </c>
      <c r="D90" s="12">
        <v>12100</v>
      </c>
      <c r="E90" s="34">
        <v>12075</v>
      </c>
      <c r="F90" s="35">
        <f t="shared" si="1"/>
        <v>25</v>
      </c>
    </row>
    <row r="91" spans="1:6" x14ac:dyDescent="0.2">
      <c r="A91" s="10" t="s">
        <v>140</v>
      </c>
      <c r="B91" s="33" t="s">
        <v>17</v>
      </c>
      <c r="C91" s="11" t="s">
        <v>144</v>
      </c>
      <c r="D91" s="12">
        <v>12100</v>
      </c>
      <c r="E91" s="34">
        <v>12075</v>
      </c>
      <c r="F91" s="35">
        <f t="shared" si="1"/>
        <v>25</v>
      </c>
    </row>
    <row r="92" spans="1:6" ht="33.75" x14ac:dyDescent="0.2">
      <c r="A92" s="10" t="s">
        <v>145</v>
      </c>
      <c r="B92" s="33" t="s">
        <v>17</v>
      </c>
      <c r="C92" s="11" t="s">
        <v>146</v>
      </c>
      <c r="D92" s="12">
        <v>19000</v>
      </c>
      <c r="E92" s="34">
        <v>19000</v>
      </c>
      <c r="F92" s="35" t="str">
        <f t="shared" si="1"/>
        <v>-</v>
      </c>
    </row>
    <row r="93" spans="1:6" ht="67.5" x14ac:dyDescent="0.2">
      <c r="A93" s="36" t="s">
        <v>147</v>
      </c>
      <c r="B93" s="33" t="s">
        <v>17</v>
      </c>
      <c r="C93" s="11" t="s">
        <v>148</v>
      </c>
      <c r="D93" s="12">
        <v>19000</v>
      </c>
      <c r="E93" s="34">
        <v>19000</v>
      </c>
      <c r="F93" s="35" t="str">
        <f t="shared" si="1"/>
        <v>-</v>
      </c>
    </row>
    <row r="94" spans="1:6" x14ac:dyDescent="0.2">
      <c r="A94" s="10" t="s">
        <v>31</v>
      </c>
      <c r="B94" s="33" t="s">
        <v>17</v>
      </c>
      <c r="C94" s="11" t="s">
        <v>149</v>
      </c>
      <c r="D94" s="12">
        <v>19000</v>
      </c>
      <c r="E94" s="34">
        <v>19000</v>
      </c>
      <c r="F94" s="35" t="str">
        <f t="shared" si="1"/>
        <v>-</v>
      </c>
    </row>
    <row r="95" spans="1:6" ht="45" x14ac:dyDescent="0.2">
      <c r="A95" s="10" t="s">
        <v>48</v>
      </c>
      <c r="B95" s="33" t="s">
        <v>17</v>
      </c>
      <c r="C95" s="11" t="s">
        <v>150</v>
      </c>
      <c r="D95" s="12">
        <v>1266700</v>
      </c>
      <c r="E95" s="34">
        <v>877046</v>
      </c>
      <c r="F95" s="35">
        <f t="shared" si="1"/>
        <v>389654</v>
      </c>
    </row>
    <row r="96" spans="1:6" ht="22.5" x14ac:dyDescent="0.2">
      <c r="A96" s="10" t="s">
        <v>50</v>
      </c>
      <c r="B96" s="33" t="s">
        <v>17</v>
      </c>
      <c r="C96" s="11" t="s">
        <v>151</v>
      </c>
      <c r="D96" s="12">
        <v>1266700</v>
      </c>
      <c r="E96" s="34">
        <v>877046</v>
      </c>
      <c r="F96" s="35">
        <f t="shared" si="1"/>
        <v>389654</v>
      </c>
    </row>
    <row r="97" spans="1:6" ht="123.75" x14ac:dyDescent="0.2">
      <c r="A97" s="36" t="s">
        <v>152</v>
      </c>
      <c r="B97" s="33" t="s">
        <v>17</v>
      </c>
      <c r="C97" s="11" t="s">
        <v>153</v>
      </c>
      <c r="D97" s="12">
        <v>898700</v>
      </c>
      <c r="E97" s="34">
        <v>570830</v>
      </c>
      <c r="F97" s="35">
        <f t="shared" si="1"/>
        <v>327870</v>
      </c>
    </row>
    <row r="98" spans="1:6" x14ac:dyDescent="0.2">
      <c r="A98" s="10" t="s">
        <v>31</v>
      </c>
      <c r="B98" s="33" t="s">
        <v>17</v>
      </c>
      <c r="C98" s="11" t="s">
        <v>154</v>
      </c>
      <c r="D98" s="12">
        <v>898700</v>
      </c>
      <c r="E98" s="34">
        <v>570830</v>
      </c>
      <c r="F98" s="35">
        <f t="shared" si="1"/>
        <v>327870</v>
      </c>
    </row>
    <row r="99" spans="1:6" ht="101.25" x14ac:dyDescent="0.2">
      <c r="A99" s="36" t="s">
        <v>155</v>
      </c>
      <c r="B99" s="33" t="s">
        <v>17</v>
      </c>
      <c r="C99" s="11" t="s">
        <v>156</v>
      </c>
      <c r="D99" s="12">
        <v>180000</v>
      </c>
      <c r="E99" s="34">
        <v>180000</v>
      </c>
      <c r="F99" s="35" t="str">
        <f t="shared" si="1"/>
        <v>-</v>
      </c>
    </row>
    <row r="100" spans="1:6" x14ac:dyDescent="0.2">
      <c r="A100" s="10" t="s">
        <v>157</v>
      </c>
      <c r="B100" s="33" t="s">
        <v>17</v>
      </c>
      <c r="C100" s="11" t="s">
        <v>158</v>
      </c>
      <c r="D100" s="12">
        <v>180000</v>
      </c>
      <c r="E100" s="34">
        <v>180000</v>
      </c>
      <c r="F100" s="35" t="str">
        <f t="shared" si="1"/>
        <v>-</v>
      </c>
    </row>
    <row r="101" spans="1:6" ht="90" x14ac:dyDescent="0.2">
      <c r="A101" s="36" t="s">
        <v>159</v>
      </c>
      <c r="B101" s="33" t="s">
        <v>17</v>
      </c>
      <c r="C101" s="11" t="s">
        <v>160</v>
      </c>
      <c r="D101" s="12">
        <v>91800</v>
      </c>
      <c r="E101" s="34">
        <v>52670</v>
      </c>
      <c r="F101" s="35">
        <f t="shared" si="1"/>
        <v>39130</v>
      </c>
    </row>
    <row r="102" spans="1:6" x14ac:dyDescent="0.2">
      <c r="A102" s="10" t="s">
        <v>31</v>
      </c>
      <c r="B102" s="33" t="s">
        <v>17</v>
      </c>
      <c r="C102" s="11" t="s">
        <v>161</v>
      </c>
      <c r="D102" s="12">
        <v>91800</v>
      </c>
      <c r="E102" s="34">
        <v>52670</v>
      </c>
      <c r="F102" s="35">
        <f t="shared" si="1"/>
        <v>39130</v>
      </c>
    </row>
    <row r="103" spans="1:6" ht="90" x14ac:dyDescent="0.2">
      <c r="A103" s="36" t="s">
        <v>162</v>
      </c>
      <c r="B103" s="33" t="s">
        <v>17</v>
      </c>
      <c r="C103" s="11" t="s">
        <v>163</v>
      </c>
      <c r="D103" s="12">
        <v>27500</v>
      </c>
      <c r="E103" s="34">
        <v>12960</v>
      </c>
      <c r="F103" s="35">
        <f t="shared" si="1"/>
        <v>14540</v>
      </c>
    </row>
    <row r="104" spans="1:6" x14ac:dyDescent="0.2">
      <c r="A104" s="10" t="s">
        <v>31</v>
      </c>
      <c r="B104" s="33" t="s">
        <v>17</v>
      </c>
      <c r="C104" s="11" t="s">
        <v>164</v>
      </c>
      <c r="D104" s="12">
        <v>27500</v>
      </c>
      <c r="E104" s="34">
        <v>12960</v>
      </c>
      <c r="F104" s="35">
        <f t="shared" si="1"/>
        <v>14540</v>
      </c>
    </row>
    <row r="105" spans="1:6" ht="90" x14ac:dyDescent="0.2">
      <c r="A105" s="36" t="s">
        <v>75</v>
      </c>
      <c r="B105" s="33" t="s">
        <v>17</v>
      </c>
      <c r="C105" s="11" t="s">
        <v>165</v>
      </c>
      <c r="D105" s="12">
        <v>24000</v>
      </c>
      <c r="E105" s="34">
        <v>20000</v>
      </c>
      <c r="F105" s="35">
        <f t="shared" si="1"/>
        <v>4000</v>
      </c>
    </row>
    <row r="106" spans="1:6" x14ac:dyDescent="0.2">
      <c r="A106" s="10" t="s">
        <v>31</v>
      </c>
      <c r="B106" s="33" t="s">
        <v>17</v>
      </c>
      <c r="C106" s="11" t="s">
        <v>166</v>
      </c>
      <c r="D106" s="12">
        <v>24000</v>
      </c>
      <c r="E106" s="34">
        <v>20000</v>
      </c>
      <c r="F106" s="35">
        <f t="shared" si="1"/>
        <v>4000</v>
      </c>
    </row>
    <row r="107" spans="1:6" ht="78.75" x14ac:dyDescent="0.2">
      <c r="A107" s="36" t="s">
        <v>167</v>
      </c>
      <c r="B107" s="33" t="s">
        <v>17</v>
      </c>
      <c r="C107" s="11" t="s">
        <v>168</v>
      </c>
      <c r="D107" s="12">
        <v>44700</v>
      </c>
      <c r="E107" s="34">
        <v>40586</v>
      </c>
      <c r="F107" s="35">
        <f t="shared" si="1"/>
        <v>4114</v>
      </c>
    </row>
    <row r="108" spans="1:6" ht="22.5" x14ac:dyDescent="0.2">
      <c r="A108" s="10" t="s">
        <v>65</v>
      </c>
      <c r="B108" s="33" t="s">
        <v>17</v>
      </c>
      <c r="C108" s="11" t="s">
        <v>169</v>
      </c>
      <c r="D108" s="12">
        <v>44700</v>
      </c>
      <c r="E108" s="34">
        <v>40586</v>
      </c>
      <c r="F108" s="35">
        <f t="shared" si="1"/>
        <v>4114</v>
      </c>
    </row>
    <row r="109" spans="1:6" ht="33.75" x14ac:dyDescent="0.2">
      <c r="A109" s="10" t="s">
        <v>170</v>
      </c>
      <c r="B109" s="33" t="s">
        <v>17</v>
      </c>
      <c r="C109" s="11" t="s">
        <v>171</v>
      </c>
      <c r="D109" s="12">
        <v>1543400</v>
      </c>
      <c r="E109" s="34">
        <v>1224085.6299999999</v>
      </c>
      <c r="F109" s="35">
        <f t="shared" si="1"/>
        <v>319314.37000000011</v>
      </c>
    </row>
    <row r="110" spans="1:6" ht="22.5" x14ac:dyDescent="0.2">
      <c r="A110" s="10" t="s">
        <v>172</v>
      </c>
      <c r="B110" s="33" t="s">
        <v>17</v>
      </c>
      <c r="C110" s="11" t="s">
        <v>173</v>
      </c>
      <c r="D110" s="12">
        <v>1543400</v>
      </c>
      <c r="E110" s="34">
        <v>1224085.6299999999</v>
      </c>
      <c r="F110" s="35">
        <f t="shared" si="1"/>
        <v>319314.37000000011</v>
      </c>
    </row>
    <row r="111" spans="1:6" ht="78.75" x14ac:dyDescent="0.2">
      <c r="A111" s="36" t="s">
        <v>174</v>
      </c>
      <c r="B111" s="33" t="s">
        <v>17</v>
      </c>
      <c r="C111" s="11" t="s">
        <v>175</v>
      </c>
      <c r="D111" s="12">
        <v>478700</v>
      </c>
      <c r="E111" s="34">
        <v>300777.63</v>
      </c>
      <c r="F111" s="35">
        <f t="shared" si="1"/>
        <v>177922.37</v>
      </c>
    </row>
    <row r="112" spans="1:6" x14ac:dyDescent="0.2">
      <c r="A112" s="10" t="s">
        <v>31</v>
      </c>
      <c r="B112" s="33" t="s">
        <v>17</v>
      </c>
      <c r="C112" s="11" t="s">
        <v>176</v>
      </c>
      <c r="D112" s="12">
        <v>478700</v>
      </c>
      <c r="E112" s="34">
        <v>300777.63</v>
      </c>
      <c r="F112" s="35">
        <f t="shared" si="1"/>
        <v>177922.37</v>
      </c>
    </row>
    <row r="113" spans="1:6" ht="90" x14ac:dyDescent="0.2">
      <c r="A113" s="36" t="s">
        <v>177</v>
      </c>
      <c r="B113" s="33" t="s">
        <v>17</v>
      </c>
      <c r="C113" s="11" t="s">
        <v>178</v>
      </c>
      <c r="D113" s="12">
        <v>7100</v>
      </c>
      <c r="E113" s="34" t="s">
        <v>11</v>
      </c>
      <c r="F113" s="35">
        <f t="shared" si="1"/>
        <v>7100</v>
      </c>
    </row>
    <row r="114" spans="1:6" x14ac:dyDescent="0.2">
      <c r="A114" s="10" t="s">
        <v>31</v>
      </c>
      <c r="B114" s="33" t="s">
        <v>17</v>
      </c>
      <c r="C114" s="11" t="s">
        <v>179</v>
      </c>
      <c r="D114" s="12">
        <v>7100</v>
      </c>
      <c r="E114" s="34" t="s">
        <v>11</v>
      </c>
      <c r="F114" s="35">
        <f t="shared" si="1"/>
        <v>7100</v>
      </c>
    </row>
    <row r="115" spans="1:6" ht="67.5" x14ac:dyDescent="0.2">
      <c r="A115" s="10" t="s">
        <v>180</v>
      </c>
      <c r="B115" s="33" t="s">
        <v>17</v>
      </c>
      <c r="C115" s="11" t="s">
        <v>181</v>
      </c>
      <c r="D115" s="12">
        <v>200000</v>
      </c>
      <c r="E115" s="34">
        <v>125000</v>
      </c>
      <c r="F115" s="35">
        <f t="shared" si="1"/>
        <v>75000</v>
      </c>
    </row>
    <row r="116" spans="1:6" x14ac:dyDescent="0.2">
      <c r="A116" s="10" t="s">
        <v>31</v>
      </c>
      <c r="B116" s="33" t="s">
        <v>17</v>
      </c>
      <c r="C116" s="11" t="s">
        <v>182</v>
      </c>
      <c r="D116" s="12">
        <v>200000</v>
      </c>
      <c r="E116" s="34">
        <v>125000</v>
      </c>
      <c r="F116" s="35">
        <f t="shared" si="1"/>
        <v>75000</v>
      </c>
    </row>
    <row r="117" spans="1:6" ht="67.5" x14ac:dyDescent="0.2">
      <c r="A117" s="10" t="s">
        <v>183</v>
      </c>
      <c r="B117" s="33" t="s">
        <v>17</v>
      </c>
      <c r="C117" s="11" t="s">
        <v>184</v>
      </c>
      <c r="D117" s="12">
        <v>175400</v>
      </c>
      <c r="E117" s="34">
        <v>175308</v>
      </c>
      <c r="F117" s="35">
        <f t="shared" si="1"/>
        <v>92</v>
      </c>
    </row>
    <row r="118" spans="1:6" x14ac:dyDescent="0.2">
      <c r="A118" s="10" t="s">
        <v>67</v>
      </c>
      <c r="B118" s="33" t="s">
        <v>17</v>
      </c>
      <c r="C118" s="11" t="s">
        <v>185</v>
      </c>
      <c r="D118" s="12">
        <v>175400</v>
      </c>
      <c r="E118" s="34">
        <v>175308</v>
      </c>
      <c r="F118" s="35">
        <f t="shared" si="1"/>
        <v>92</v>
      </c>
    </row>
    <row r="119" spans="1:6" ht="123.75" x14ac:dyDescent="0.2">
      <c r="A119" s="36" t="s">
        <v>186</v>
      </c>
      <c r="B119" s="33" t="s">
        <v>17</v>
      </c>
      <c r="C119" s="11" t="s">
        <v>187</v>
      </c>
      <c r="D119" s="12">
        <v>682200</v>
      </c>
      <c r="E119" s="34">
        <v>623000</v>
      </c>
      <c r="F119" s="35">
        <f t="shared" si="1"/>
        <v>59200</v>
      </c>
    </row>
    <row r="120" spans="1:6" x14ac:dyDescent="0.2">
      <c r="A120" s="10" t="s">
        <v>12</v>
      </c>
      <c r="B120" s="33" t="s">
        <v>17</v>
      </c>
      <c r="C120" s="11" t="s">
        <v>188</v>
      </c>
      <c r="D120" s="12">
        <v>682200</v>
      </c>
      <c r="E120" s="34">
        <v>623000</v>
      </c>
      <c r="F120" s="35">
        <f t="shared" si="1"/>
        <v>59200</v>
      </c>
    </row>
    <row r="121" spans="1:6" ht="33.75" x14ac:dyDescent="0.2">
      <c r="A121" s="10" t="s">
        <v>95</v>
      </c>
      <c r="B121" s="33" t="s">
        <v>17</v>
      </c>
      <c r="C121" s="11" t="s">
        <v>189</v>
      </c>
      <c r="D121" s="12">
        <v>1368400</v>
      </c>
      <c r="E121" s="34">
        <v>1305796.45</v>
      </c>
      <c r="F121" s="35">
        <f t="shared" si="1"/>
        <v>62603.550000000047</v>
      </c>
    </row>
    <row r="122" spans="1:6" x14ac:dyDescent="0.2">
      <c r="A122" s="10" t="s">
        <v>97</v>
      </c>
      <c r="B122" s="33" t="s">
        <v>17</v>
      </c>
      <c r="C122" s="11" t="s">
        <v>190</v>
      </c>
      <c r="D122" s="12">
        <v>235800</v>
      </c>
      <c r="E122" s="34">
        <v>235387</v>
      </c>
      <c r="F122" s="35">
        <f t="shared" si="1"/>
        <v>413</v>
      </c>
    </row>
    <row r="123" spans="1:6" ht="56.25" x14ac:dyDescent="0.2">
      <c r="A123" s="10" t="s">
        <v>103</v>
      </c>
      <c r="B123" s="33" t="s">
        <v>17</v>
      </c>
      <c r="C123" s="11" t="s">
        <v>191</v>
      </c>
      <c r="D123" s="12">
        <v>235800</v>
      </c>
      <c r="E123" s="34">
        <v>235387</v>
      </c>
      <c r="F123" s="35">
        <f t="shared" si="1"/>
        <v>413</v>
      </c>
    </row>
    <row r="124" spans="1:6" x14ac:dyDescent="0.2">
      <c r="A124" s="10" t="s">
        <v>31</v>
      </c>
      <c r="B124" s="33" t="s">
        <v>17</v>
      </c>
      <c r="C124" s="11" t="s">
        <v>192</v>
      </c>
      <c r="D124" s="12">
        <v>90000</v>
      </c>
      <c r="E124" s="34">
        <v>90000</v>
      </c>
      <c r="F124" s="35" t="str">
        <f t="shared" si="1"/>
        <v>-</v>
      </c>
    </row>
    <row r="125" spans="1:6" x14ac:dyDescent="0.2">
      <c r="A125" s="10" t="s">
        <v>140</v>
      </c>
      <c r="B125" s="33" t="s">
        <v>17</v>
      </c>
      <c r="C125" s="11" t="s">
        <v>193</v>
      </c>
      <c r="D125" s="12">
        <v>95800</v>
      </c>
      <c r="E125" s="34">
        <v>95387</v>
      </c>
      <c r="F125" s="35">
        <f t="shared" si="1"/>
        <v>413</v>
      </c>
    </row>
    <row r="126" spans="1:6" x14ac:dyDescent="0.2">
      <c r="A126" s="10" t="s">
        <v>157</v>
      </c>
      <c r="B126" s="33" t="s">
        <v>17</v>
      </c>
      <c r="C126" s="11" t="s">
        <v>194</v>
      </c>
      <c r="D126" s="12">
        <v>50000</v>
      </c>
      <c r="E126" s="34">
        <v>50000</v>
      </c>
      <c r="F126" s="35" t="str">
        <f t="shared" si="1"/>
        <v>-</v>
      </c>
    </row>
    <row r="127" spans="1:6" x14ac:dyDescent="0.2">
      <c r="A127" s="10" t="s">
        <v>108</v>
      </c>
      <c r="B127" s="33" t="s">
        <v>17</v>
      </c>
      <c r="C127" s="11" t="s">
        <v>195</v>
      </c>
      <c r="D127" s="12">
        <v>1132600</v>
      </c>
      <c r="E127" s="34">
        <v>1070409.45</v>
      </c>
      <c r="F127" s="35">
        <f t="shared" si="1"/>
        <v>62190.550000000047</v>
      </c>
    </row>
    <row r="128" spans="1:6" ht="112.5" x14ac:dyDescent="0.2">
      <c r="A128" s="36" t="s">
        <v>196</v>
      </c>
      <c r="B128" s="33" t="s">
        <v>17</v>
      </c>
      <c r="C128" s="11" t="s">
        <v>197</v>
      </c>
      <c r="D128" s="12">
        <v>1102600</v>
      </c>
      <c r="E128" s="34">
        <v>1040409.45</v>
      </c>
      <c r="F128" s="35">
        <f t="shared" si="1"/>
        <v>62190.550000000047</v>
      </c>
    </row>
    <row r="129" spans="1:6" ht="33.75" x14ac:dyDescent="0.2">
      <c r="A129" s="10" t="s">
        <v>198</v>
      </c>
      <c r="B129" s="33" t="s">
        <v>17</v>
      </c>
      <c r="C129" s="11" t="s">
        <v>199</v>
      </c>
      <c r="D129" s="12">
        <v>1102600</v>
      </c>
      <c r="E129" s="34">
        <v>1040409.45</v>
      </c>
      <c r="F129" s="35">
        <f t="shared" si="1"/>
        <v>62190.550000000047</v>
      </c>
    </row>
    <row r="130" spans="1:6" ht="45" x14ac:dyDescent="0.2">
      <c r="A130" s="10" t="s">
        <v>200</v>
      </c>
      <c r="B130" s="33" t="s">
        <v>17</v>
      </c>
      <c r="C130" s="11" t="s">
        <v>201</v>
      </c>
      <c r="D130" s="12">
        <v>30000</v>
      </c>
      <c r="E130" s="34">
        <v>30000</v>
      </c>
      <c r="F130" s="35" t="str">
        <f t="shared" si="1"/>
        <v>-</v>
      </c>
    </row>
    <row r="131" spans="1:6" x14ac:dyDescent="0.2">
      <c r="A131" s="10" t="s">
        <v>157</v>
      </c>
      <c r="B131" s="33" t="s">
        <v>17</v>
      </c>
      <c r="C131" s="11" t="s">
        <v>202</v>
      </c>
      <c r="D131" s="12">
        <v>30000</v>
      </c>
      <c r="E131" s="34">
        <v>30000</v>
      </c>
      <c r="F131" s="35" t="str">
        <f t="shared" si="1"/>
        <v>-</v>
      </c>
    </row>
    <row r="132" spans="1:6" ht="22.5" x14ac:dyDescent="0.2">
      <c r="A132" s="21" t="s">
        <v>203</v>
      </c>
      <c r="B132" s="22" t="s">
        <v>17</v>
      </c>
      <c r="C132" s="23" t="s">
        <v>204</v>
      </c>
      <c r="D132" s="24">
        <v>4277000</v>
      </c>
      <c r="E132" s="25">
        <v>3887080.36</v>
      </c>
      <c r="F132" s="26">
        <f t="shared" si="1"/>
        <v>389919.64000000013</v>
      </c>
    </row>
    <row r="133" spans="1:6" ht="33.75" x14ac:dyDescent="0.2">
      <c r="A133" s="10" t="s">
        <v>205</v>
      </c>
      <c r="B133" s="33" t="s">
        <v>17</v>
      </c>
      <c r="C133" s="11" t="s">
        <v>206</v>
      </c>
      <c r="D133" s="12">
        <v>13100</v>
      </c>
      <c r="E133" s="34" t="s">
        <v>11</v>
      </c>
      <c r="F133" s="35">
        <f t="shared" si="1"/>
        <v>13100</v>
      </c>
    </row>
    <row r="134" spans="1:6" ht="56.25" x14ac:dyDescent="0.2">
      <c r="A134" s="10" t="s">
        <v>207</v>
      </c>
      <c r="B134" s="33" t="s">
        <v>17</v>
      </c>
      <c r="C134" s="11" t="s">
        <v>208</v>
      </c>
      <c r="D134" s="12">
        <v>13100</v>
      </c>
      <c r="E134" s="34" t="s">
        <v>11</v>
      </c>
      <c r="F134" s="35">
        <f t="shared" si="1"/>
        <v>13100</v>
      </c>
    </row>
    <row r="135" spans="1:6" ht="22.5" x14ac:dyDescent="0.2">
      <c r="A135" s="10" t="s">
        <v>209</v>
      </c>
      <c r="B135" s="33" t="s">
        <v>17</v>
      </c>
      <c r="C135" s="11" t="s">
        <v>210</v>
      </c>
      <c r="D135" s="12">
        <v>13100</v>
      </c>
      <c r="E135" s="34" t="s">
        <v>11</v>
      </c>
      <c r="F135" s="35">
        <f t="shared" si="1"/>
        <v>13100</v>
      </c>
    </row>
    <row r="136" spans="1:6" ht="101.25" x14ac:dyDescent="0.2">
      <c r="A136" s="36" t="s">
        <v>211</v>
      </c>
      <c r="B136" s="33" t="s">
        <v>17</v>
      </c>
      <c r="C136" s="11" t="s">
        <v>212</v>
      </c>
      <c r="D136" s="12">
        <v>13100</v>
      </c>
      <c r="E136" s="34" t="s">
        <v>11</v>
      </c>
      <c r="F136" s="35">
        <f t="shared" si="1"/>
        <v>13100</v>
      </c>
    </row>
    <row r="137" spans="1:6" x14ac:dyDescent="0.2">
      <c r="A137" s="10" t="s">
        <v>31</v>
      </c>
      <c r="B137" s="33" t="s">
        <v>17</v>
      </c>
      <c r="C137" s="11" t="s">
        <v>213</v>
      </c>
      <c r="D137" s="12">
        <v>13100</v>
      </c>
      <c r="E137" s="34" t="s">
        <v>11</v>
      </c>
      <c r="F137" s="35">
        <f t="shared" si="1"/>
        <v>13100</v>
      </c>
    </row>
    <row r="138" spans="1:6" ht="33.75" x14ac:dyDescent="0.2">
      <c r="A138" s="10" t="s">
        <v>214</v>
      </c>
      <c r="B138" s="33" t="s">
        <v>17</v>
      </c>
      <c r="C138" s="11" t="s">
        <v>215</v>
      </c>
      <c r="D138" s="12">
        <v>4091900</v>
      </c>
      <c r="E138" s="34">
        <v>3752400</v>
      </c>
      <c r="F138" s="35">
        <f t="shared" si="1"/>
        <v>339500</v>
      </c>
    </row>
    <row r="139" spans="1:6" ht="56.25" x14ac:dyDescent="0.2">
      <c r="A139" s="10" t="s">
        <v>207</v>
      </c>
      <c r="B139" s="33" t="s">
        <v>17</v>
      </c>
      <c r="C139" s="11" t="s">
        <v>216</v>
      </c>
      <c r="D139" s="12">
        <v>4091900</v>
      </c>
      <c r="E139" s="34">
        <v>3752400</v>
      </c>
      <c r="F139" s="35">
        <f t="shared" si="1"/>
        <v>339500</v>
      </c>
    </row>
    <row r="140" spans="1:6" ht="22.5" x14ac:dyDescent="0.2">
      <c r="A140" s="10" t="s">
        <v>209</v>
      </c>
      <c r="B140" s="33" t="s">
        <v>17</v>
      </c>
      <c r="C140" s="11" t="s">
        <v>217</v>
      </c>
      <c r="D140" s="12">
        <v>4091900</v>
      </c>
      <c r="E140" s="34">
        <v>3752400</v>
      </c>
      <c r="F140" s="35">
        <f t="shared" si="1"/>
        <v>339500</v>
      </c>
    </row>
    <row r="141" spans="1:6" ht="90" x14ac:dyDescent="0.2">
      <c r="A141" s="36" t="s">
        <v>218</v>
      </c>
      <c r="B141" s="33" t="s">
        <v>17</v>
      </c>
      <c r="C141" s="11" t="s">
        <v>219</v>
      </c>
      <c r="D141" s="12">
        <v>16800</v>
      </c>
      <c r="E141" s="34">
        <v>16800</v>
      </c>
      <c r="F141" s="35" t="str">
        <f t="shared" si="1"/>
        <v>-</v>
      </c>
    </row>
    <row r="142" spans="1:6" x14ac:dyDescent="0.2">
      <c r="A142" s="10" t="s">
        <v>31</v>
      </c>
      <c r="B142" s="33" t="s">
        <v>17</v>
      </c>
      <c r="C142" s="11" t="s">
        <v>220</v>
      </c>
      <c r="D142" s="12">
        <v>16800</v>
      </c>
      <c r="E142" s="34">
        <v>16800</v>
      </c>
      <c r="F142" s="35" t="str">
        <f t="shared" si="1"/>
        <v>-</v>
      </c>
    </row>
    <row r="143" spans="1:6" ht="146.25" x14ac:dyDescent="0.2">
      <c r="A143" s="36" t="s">
        <v>221</v>
      </c>
      <c r="B143" s="33" t="s">
        <v>17</v>
      </c>
      <c r="C143" s="11" t="s">
        <v>222</v>
      </c>
      <c r="D143" s="12">
        <v>4075100</v>
      </c>
      <c r="E143" s="34">
        <v>3735600</v>
      </c>
      <c r="F143" s="35">
        <f t="shared" ref="F143:F206" si="2">IF(OR(D143="-",IF(E143="-",0,E143)&gt;=IF(D143="-",0,D143)),"-",IF(D143="-",0,D143)-IF(E143="-",0,E143))</f>
        <v>339500</v>
      </c>
    </row>
    <row r="144" spans="1:6" x14ac:dyDescent="0.2">
      <c r="A144" s="10" t="s">
        <v>12</v>
      </c>
      <c r="B144" s="33" t="s">
        <v>17</v>
      </c>
      <c r="C144" s="11" t="s">
        <v>223</v>
      </c>
      <c r="D144" s="12">
        <v>4075100</v>
      </c>
      <c r="E144" s="34">
        <v>3735600</v>
      </c>
      <c r="F144" s="35">
        <f t="shared" si="2"/>
        <v>339500</v>
      </c>
    </row>
    <row r="145" spans="1:6" ht="22.5" x14ac:dyDescent="0.2">
      <c r="A145" s="10" t="s">
        <v>224</v>
      </c>
      <c r="B145" s="33" t="s">
        <v>17</v>
      </c>
      <c r="C145" s="11" t="s">
        <v>225</v>
      </c>
      <c r="D145" s="12">
        <v>172000</v>
      </c>
      <c r="E145" s="34">
        <v>134680.35999999999</v>
      </c>
      <c r="F145" s="35">
        <f t="shared" si="2"/>
        <v>37319.640000000014</v>
      </c>
    </row>
    <row r="146" spans="1:6" ht="56.25" x14ac:dyDescent="0.2">
      <c r="A146" s="10" t="s">
        <v>207</v>
      </c>
      <c r="B146" s="33" t="s">
        <v>17</v>
      </c>
      <c r="C146" s="11" t="s">
        <v>226</v>
      </c>
      <c r="D146" s="12">
        <v>16000</v>
      </c>
      <c r="E146" s="34">
        <v>15930.36</v>
      </c>
      <c r="F146" s="35">
        <f t="shared" si="2"/>
        <v>69.639999999999418</v>
      </c>
    </row>
    <row r="147" spans="1:6" ht="22.5" x14ac:dyDescent="0.2">
      <c r="A147" s="10" t="s">
        <v>209</v>
      </c>
      <c r="B147" s="33" t="s">
        <v>17</v>
      </c>
      <c r="C147" s="11" t="s">
        <v>227</v>
      </c>
      <c r="D147" s="12">
        <v>16000</v>
      </c>
      <c r="E147" s="34">
        <v>15930.36</v>
      </c>
      <c r="F147" s="35">
        <f t="shared" si="2"/>
        <v>69.639999999999418</v>
      </c>
    </row>
    <row r="148" spans="1:6" ht="78.75" x14ac:dyDescent="0.2">
      <c r="A148" s="36" t="s">
        <v>228</v>
      </c>
      <c r="B148" s="33" t="s">
        <v>17</v>
      </c>
      <c r="C148" s="11" t="s">
        <v>229</v>
      </c>
      <c r="D148" s="12">
        <v>16000</v>
      </c>
      <c r="E148" s="34">
        <v>15930.36</v>
      </c>
      <c r="F148" s="35">
        <f t="shared" si="2"/>
        <v>69.639999999999418</v>
      </c>
    </row>
    <row r="149" spans="1:6" x14ac:dyDescent="0.2">
      <c r="A149" s="10" t="s">
        <v>31</v>
      </c>
      <c r="B149" s="33" t="s">
        <v>17</v>
      </c>
      <c r="C149" s="11" t="s">
        <v>230</v>
      </c>
      <c r="D149" s="12">
        <v>16000</v>
      </c>
      <c r="E149" s="34">
        <v>15930.36</v>
      </c>
      <c r="F149" s="35">
        <f t="shared" si="2"/>
        <v>69.639999999999418</v>
      </c>
    </row>
    <row r="150" spans="1:6" ht="33.75" x14ac:dyDescent="0.2">
      <c r="A150" s="10" t="s">
        <v>231</v>
      </c>
      <c r="B150" s="33" t="s">
        <v>17</v>
      </c>
      <c r="C150" s="11" t="s">
        <v>232</v>
      </c>
      <c r="D150" s="12">
        <v>156000</v>
      </c>
      <c r="E150" s="34">
        <v>118750</v>
      </c>
      <c r="F150" s="35">
        <f t="shared" si="2"/>
        <v>37250</v>
      </c>
    </row>
    <row r="151" spans="1:6" ht="22.5" x14ac:dyDescent="0.2">
      <c r="A151" s="10" t="s">
        <v>233</v>
      </c>
      <c r="B151" s="33" t="s">
        <v>17</v>
      </c>
      <c r="C151" s="11" t="s">
        <v>234</v>
      </c>
      <c r="D151" s="12">
        <v>156000</v>
      </c>
      <c r="E151" s="34">
        <v>118750</v>
      </c>
      <c r="F151" s="35">
        <f t="shared" si="2"/>
        <v>37250</v>
      </c>
    </row>
    <row r="152" spans="1:6" ht="78.75" x14ac:dyDescent="0.2">
      <c r="A152" s="36" t="s">
        <v>235</v>
      </c>
      <c r="B152" s="33" t="s">
        <v>17</v>
      </c>
      <c r="C152" s="11" t="s">
        <v>236</v>
      </c>
      <c r="D152" s="12">
        <v>156000</v>
      </c>
      <c r="E152" s="34">
        <v>118750</v>
      </c>
      <c r="F152" s="35">
        <f t="shared" si="2"/>
        <v>37250</v>
      </c>
    </row>
    <row r="153" spans="1:6" x14ac:dyDescent="0.2">
      <c r="A153" s="10" t="s">
        <v>31</v>
      </c>
      <c r="B153" s="33" t="s">
        <v>17</v>
      </c>
      <c r="C153" s="11" t="s">
        <v>237</v>
      </c>
      <c r="D153" s="12">
        <v>156000</v>
      </c>
      <c r="E153" s="34">
        <v>118750</v>
      </c>
      <c r="F153" s="35">
        <f t="shared" si="2"/>
        <v>37250</v>
      </c>
    </row>
    <row r="154" spans="1:6" x14ac:dyDescent="0.2">
      <c r="A154" s="21" t="s">
        <v>238</v>
      </c>
      <c r="B154" s="22" t="s">
        <v>17</v>
      </c>
      <c r="C154" s="23" t="s">
        <v>239</v>
      </c>
      <c r="D154" s="24">
        <v>215269300</v>
      </c>
      <c r="E154" s="25">
        <v>160585680.59</v>
      </c>
      <c r="F154" s="26">
        <f t="shared" si="2"/>
        <v>54683619.409999996</v>
      </c>
    </row>
    <row r="155" spans="1:6" x14ac:dyDescent="0.2">
      <c r="A155" s="10" t="s">
        <v>240</v>
      </c>
      <c r="B155" s="33" t="s">
        <v>17</v>
      </c>
      <c r="C155" s="11" t="s">
        <v>241</v>
      </c>
      <c r="D155" s="12">
        <v>214985000</v>
      </c>
      <c r="E155" s="34">
        <v>160313092.59</v>
      </c>
      <c r="F155" s="35">
        <f t="shared" si="2"/>
        <v>54671907.409999996</v>
      </c>
    </row>
    <row r="156" spans="1:6" ht="33.75" x14ac:dyDescent="0.2">
      <c r="A156" s="10" t="s">
        <v>242</v>
      </c>
      <c r="B156" s="33" t="s">
        <v>17</v>
      </c>
      <c r="C156" s="11" t="s">
        <v>243</v>
      </c>
      <c r="D156" s="12">
        <v>214985000</v>
      </c>
      <c r="E156" s="34">
        <v>160313092.59</v>
      </c>
      <c r="F156" s="35">
        <f t="shared" si="2"/>
        <v>54671907.409999996</v>
      </c>
    </row>
    <row r="157" spans="1:6" ht="33.75" x14ac:dyDescent="0.2">
      <c r="A157" s="10" t="s">
        <v>244</v>
      </c>
      <c r="B157" s="33" t="s">
        <v>17</v>
      </c>
      <c r="C157" s="11" t="s">
        <v>245</v>
      </c>
      <c r="D157" s="12">
        <v>209474900</v>
      </c>
      <c r="E157" s="34">
        <v>155925650.61000001</v>
      </c>
      <c r="F157" s="35">
        <f t="shared" si="2"/>
        <v>53549249.389999986</v>
      </c>
    </row>
    <row r="158" spans="1:6" ht="78.75" x14ac:dyDescent="0.2">
      <c r="A158" s="36" t="s">
        <v>246</v>
      </c>
      <c r="B158" s="33" t="s">
        <v>17</v>
      </c>
      <c r="C158" s="11" t="s">
        <v>247</v>
      </c>
      <c r="D158" s="12">
        <v>39634700</v>
      </c>
      <c r="E158" s="34">
        <v>33196403.859999999</v>
      </c>
      <c r="F158" s="35">
        <f t="shared" si="2"/>
        <v>6438296.1400000006</v>
      </c>
    </row>
    <row r="159" spans="1:6" x14ac:dyDescent="0.2">
      <c r="A159" s="10" t="s">
        <v>31</v>
      </c>
      <c r="B159" s="33" t="s">
        <v>17</v>
      </c>
      <c r="C159" s="11" t="s">
        <v>248</v>
      </c>
      <c r="D159" s="12">
        <v>39634700</v>
      </c>
      <c r="E159" s="34">
        <v>33196403.859999999</v>
      </c>
      <c r="F159" s="35">
        <f t="shared" si="2"/>
        <v>6438296.1400000006</v>
      </c>
    </row>
    <row r="160" spans="1:6" ht="78.75" x14ac:dyDescent="0.2">
      <c r="A160" s="36" t="s">
        <v>249</v>
      </c>
      <c r="B160" s="33" t="s">
        <v>17</v>
      </c>
      <c r="C160" s="11" t="s">
        <v>250</v>
      </c>
      <c r="D160" s="12">
        <v>1173400</v>
      </c>
      <c r="E160" s="34">
        <v>1173200.6299999999</v>
      </c>
      <c r="F160" s="35">
        <f t="shared" si="2"/>
        <v>199.37000000011176</v>
      </c>
    </row>
    <row r="161" spans="1:6" x14ac:dyDescent="0.2">
      <c r="A161" s="10" t="s">
        <v>31</v>
      </c>
      <c r="B161" s="33" t="s">
        <v>17</v>
      </c>
      <c r="C161" s="11" t="s">
        <v>251</v>
      </c>
      <c r="D161" s="12">
        <v>1173400</v>
      </c>
      <c r="E161" s="34">
        <v>1173200.6299999999</v>
      </c>
      <c r="F161" s="35">
        <f t="shared" si="2"/>
        <v>199.37000000011176</v>
      </c>
    </row>
    <row r="162" spans="1:6" ht="112.5" x14ac:dyDescent="0.2">
      <c r="A162" s="36" t="s">
        <v>252</v>
      </c>
      <c r="B162" s="33" t="s">
        <v>17</v>
      </c>
      <c r="C162" s="11" t="s">
        <v>253</v>
      </c>
      <c r="D162" s="12">
        <v>220000</v>
      </c>
      <c r="E162" s="34">
        <v>85000</v>
      </c>
      <c r="F162" s="35">
        <f t="shared" si="2"/>
        <v>135000</v>
      </c>
    </row>
    <row r="163" spans="1:6" x14ac:dyDescent="0.2">
      <c r="A163" s="10" t="s">
        <v>31</v>
      </c>
      <c r="B163" s="33" t="s">
        <v>17</v>
      </c>
      <c r="C163" s="11" t="s">
        <v>254</v>
      </c>
      <c r="D163" s="12">
        <v>220000</v>
      </c>
      <c r="E163" s="34">
        <v>85000</v>
      </c>
      <c r="F163" s="35">
        <f t="shared" si="2"/>
        <v>135000</v>
      </c>
    </row>
    <row r="164" spans="1:6" ht="78.75" x14ac:dyDescent="0.2">
      <c r="A164" s="36" t="s">
        <v>255</v>
      </c>
      <c r="B164" s="33" t="s">
        <v>17</v>
      </c>
      <c r="C164" s="11" t="s">
        <v>256</v>
      </c>
      <c r="D164" s="12">
        <v>50000</v>
      </c>
      <c r="E164" s="34">
        <v>50000</v>
      </c>
      <c r="F164" s="35" t="str">
        <f t="shared" si="2"/>
        <v>-</v>
      </c>
    </row>
    <row r="165" spans="1:6" ht="33.75" x14ac:dyDescent="0.2">
      <c r="A165" s="10" t="s">
        <v>198</v>
      </c>
      <c r="B165" s="33" t="s">
        <v>17</v>
      </c>
      <c r="C165" s="11" t="s">
        <v>257</v>
      </c>
      <c r="D165" s="12">
        <v>50000</v>
      </c>
      <c r="E165" s="34">
        <v>50000</v>
      </c>
      <c r="F165" s="35" t="str">
        <f t="shared" si="2"/>
        <v>-</v>
      </c>
    </row>
    <row r="166" spans="1:6" ht="90" x14ac:dyDescent="0.2">
      <c r="A166" s="36" t="s">
        <v>258</v>
      </c>
      <c r="B166" s="33" t="s">
        <v>17</v>
      </c>
      <c r="C166" s="11" t="s">
        <v>259</v>
      </c>
      <c r="D166" s="12">
        <v>771700</v>
      </c>
      <c r="E166" s="34">
        <v>745000</v>
      </c>
      <c r="F166" s="35">
        <f t="shared" si="2"/>
        <v>26700</v>
      </c>
    </row>
    <row r="167" spans="1:6" x14ac:dyDescent="0.2">
      <c r="A167" s="10" t="s">
        <v>31</v>
      </c>
      <c r="B167" s="33" t="s">
        <v>17</v>
      </c>
      <c r="C167" s="11" t="s">
        <v>260</v>
      </c>
      <c r="D167" s="12">
        <v>771700</v>
      </c>
      <c r="E167" s="34">
        <v>745000</v>
      </c>
      <c r="F167" s="35">
        <f t="shared" si="2"/>
        <v>26700</v>
      </c>
    </row>
    <row r="168" spans="1:6" ht="78.75" x14ac:dyDescent="0.2">
      <c r="A168" s="36" t="s">
        <v>261</v>
      </c>
      <c r="B168" s="33" t="s">
        <v>17</v>
      </c>
      <c r="C168" s="11" t="s">
        <v>262</v>
      </c>
      <c r="D168" s="12">
        <v>6143200</v>
      </c>
      <c r="E168" s="34">
        <v>3837845.88</v>
      </c>
      <c r="F168" s="35">
        <f t="shared" si="2"/>
        <v>2305354.12</v>
      </c>
    </row>
    <row r="169" spans="1:6" x14ac:dyDescent="0.2">
      <c r="A169" s="10" t="s">
        <v>31</v>
      </c>
      <c r="B169" s="33" t="s">
        <v>17</v>
      </c>
      <c r="C169" s="11" t="s">
        <v>263</v>
      </c>
      <c r="D169" s="12">
        <v>6143200</v>
      </c>
      <c r="E169" s="34">
        <v>3837845.88</v>
      </c>
      <c r="F169" s="35">
        <f t="shared" si="2"/>
        <v>2305354.12</v>
      </c>
    </row>
    <row r="170" spans="1:6" ht="90" x14ac:dyDescent="0.2">
      <c r="A170" s="36" t="s">
        <v>264</v>
      </c>
      <c r="B170" s="33" t="s">
        <v>17</v>
      </c>
      <c r="C170" s="11" t="s">
        <v>265</v>
      </c>
      <c r="D170" s="12">
        <v>4946800</v>
      </c>
      <c r="E170" s="34">
        <v>4946725.79</v>
      </c>
      <c r="F170" s="35">
        <f t="shared" si="2"/>
        <v>74.209999999962747</v>
      </c>
    </row>
    <row r="171" spans="1:6" x14ac:dyDescent="0.2">
      <c r="A171" s="10" t="s">
        <v>31</v>
      </c>
      <c r="B171" s="33" t="s">
        <v>17</v>
      </c>
      <c r="C171" s="11" t="s">
        <v>266</v>
      </c>
      <c r="D171" s="12">
        <v>4946800</v>
      </c>
      <c r="E171" s="34">
        <v>4946725.79</v>
      </c>
      <c r="F171" s="35">
        <f t="shared" si="2"/>
        <v>74.209999999962747</v>
      </c>
    </row>
    <row r="172" spans="1:6" ht="78.75" x14ac:dyDescent="0.2">
      <c r="A172" s="36" t="s">
        <v>267</v>
      </c>
      <c r="B172" s="33" t="s">
        <v>17</v>
      </c>
      <c r="C172" s="11" t="s">
        <v>268</v>
      </c>
      <c r="D172" s="12">
        <v>33228900</v>
      </c>
      <c r="E172" s="34" t="s">
        <v>11</v>
      </c>
      <c r="F172" s="35">
        <f t="shared" si="2"/>
        <v>33228900</v>
      </c>
    </row>
    <row r="173" spans="1:6" ht="33.75" x14ac:dyDescent="0.2">
      <c r="A173" s="10" t="s">
        <v>269</v>
      </c>
      <c r="B173" s="33" t="s">
        <v>17</v>
      </c>
      <c r="C173" s="11" t="s">
        <v>270</v>
      </c>
      <c r="D173" s="12">
        <v>33228900</v>
      </c>
      <c r="E173" s="34" t="s">
        <v>11</v>
      </c>
      <c r="F173" s="35">
        <f t="shared" si="2"/>
        <v>33228900</v>
      </c>
    </row>
    <row r="174" spans="1:6" ht="78.75" x14ac:dyDescent="0.2">
      <c r="A174" s="36" t="s">
        <v>271</v>
      </c>
      <c r="B174" s="33" t="s">
        <v>17</v>
      </c>
      <c r="C174" s="11" t="s">
        <v>272</v>
      </c>
      <c r="D174" s="12">
        <v>123306200</v>
      </c>
      <c r="E174" s="34">
        <v>111891474.45</v>
      </c>
      <c r="F174" s="35">
        <f t="shared" si="2"/>
        <v>11414725.549999997</v>
      </c>
    </row>
    <row r="175" spans="1:6" x14ac:dyDescent="0.2">
      <c r="A175" s="10" t="s">
        <v>31</v>
      </c>
      <c r="B175" s="33" t="s">
        <v>17</v>
      </c>
      <c r="C175" s="11" t="s">
        <v>273</v>
      </c>
      <c r="D175" s="12">
        <v>123306200</v>
      </c>
      <c r="E175" s="34">
        <v>111891474.45</v>
      </c>
      <c r="F175" s="35">
        <f t="shared" si="2"/>
        <v>11414725.549999997</v>
      </c>
    </row>
    <row r="176" spans="1:6" ht="33.75" x14ac:dyDescent="0.2">
      <c r="A176" s="10" t="s">
        <v>274</v>
      </c>
      <c r="B176" s="33" t="s">
        <v>17</v>
      </c>
      <c r="C176" s="11" t="s">
        <v>275</v>
      </c>
      <c r="D176" s="12">
        <v>5510100</v>
      </c>
      <c r="E176" s="34">
        <v>4387441.9800000004</v>
      </c>
      <c r="F176" s="35">
        <f t="shared" si="2"/>
        <v>1122658.0199999996</v>
      </c>
    </row>
    <row r="177" spans="1:6" ht="78.75" x14ac:dyDescent="0.2">
      <c r="A177" s="36" t="s">
        <v>276</v>
      </c>
      <c r="B177" s="33" t="s">
        <v>17</v>
      </c>
      <c r="C177" s="11" t="s">
        <v>277</v>
      </c>
      <c r="D177" s="12">
        <v>130000</v>
      </c>
      <c r="E177" s="34">
        <v>130000</v>
      </c>
      <c r="F177" s="35" t="str">
        <f t="shared" si="2"/>
        <v>-</v>
      </c>
    </row>
    <row r="178" spans="1:6" x14ac:dyDescent="0.2">
      <c r="A178" s="10" t="s">
        <v>31</v>
      </c>
      <c r="B178" s="33" t="s">
        <v>17</v>
      </c>
      <c r="C178" s="11" t="s">
        <v>278</v>
      </c>
      <c r="D178" s="12">
        <v>130000</v>
      </c>
      <c r="E178" s="34">
        <v>130000</v>
      </c>
      <c r="F178" s="35" t="str">
        <f t="shared" si="2"/>
        <v>-</v>
      </c>
    </row>
    <row r="179" spans="1:6" ht="90" x14ac:dyDescent="0.2">
      <c r="A179" s="36" t="s">
        <v>279</v>
      </c>
      <c r="B179" s="33" t="s">
        <v>17</v>
      </c>
      <c r="C179" s="11" t="s">
        <v>280</v>
      </c>
      <c r="D179" s="12">
        <v>1258900</v>
      </c>
      <c r="E179" s="34">
        <v>946030.35</v>
      </c>
      <c r="F179" s="35">
        <f t="shared" si="2"/>
        <v>312869.65000000002</v>
      </c>
    </row>
    <row r="180" spans="1:6" x14ac:dyDescent="0.2">
      <c r="A180" s="10" t="s">
        <v>31</v>
      </c>
      <c r="B180" s="33" t="s">
        <v>17</v>
      </c>
      <c r="C180" s="11" t="s">
        <v>281</v>
      </c>
      <c r="D180" s="12">
        <v>1258900</v>
      </c>
      <c r="E180" s="34">
        <v>946030.35</v>
      </c>
      <c r="F180" s="35">
        <f t="shared" si="2"/>
        <v>312869.65000000002</v>
      </c>
    </row>
    <row r="181" spans="1:6" ht="90" x14ac:dyDescent="0.2">
      <c r="A181" s="36" t="s">
        <v>282</v>
      </c>
      <c r="B181" s="33" t="s">
        <v>17</v>
      </c>
      <c r="C181" s="11" t="s">
        <v>283</v>
      </c>
      <c r="D181" s="12">
        <v>1044000</v>
      </c>
      <c r="E181" s="34">
        <v>811384.67</v>
      </c>
      <c r="F181" s="35">
        <f t="shared" si="2"/>
        <v>232615.32999999996</v>
      </c>
    </row>
    <row r="182" spans="1:6" x14ac:dyDescent="0.2">
      <c r="A182" s="10" t="s">
        <v>31</v>
      </c>
      <c r="B182" s="33" t="s">
        <v>17</v>
      </c>
      <c r="C182" s="11" t="s">
        <v>284</v>
      </c>
      <c r="D182" s="12">
        <v>1044000</v>
      </c>
      <c r="E182" s="34">
        <v>811384.67</v>
      </c>
      <c r="F182" s="35">
        <f t="shared" si="2"/>
        <v>232615.32999999996</v>
      </c>
    </row>
    <row r="183" spans="1:6" ht="78.75" x14ac:dyDescent="0.2">
      <c r="A183" s="36" t="s">
        <v>285</v>
      </c>
      <c r="B183" s="33" t="s">
        <v>17</v>
      </c>
      <c r="C183" s="11" t="s">
        <v>286</v>
      </c>
      <c r="D183" s="12">
        <v>3077200</v>
      </c>
      <c r="E183" s="34">
        <v>2500026.96</v>
      </c>
      <c r="F183" s="35">
        <f t="shared" si="2"/>
        <v>577173.04</v>
      </c>
    </row>
    <row r="184" spans="1:6" x14ac:dyDescent="0.2">
      <c r="A184" s="10" t="s">
        <v>31</v>
      </c>
      <c r="B184" s="33" t="s">
        <v>17</v>
      </c>
      <c r="C184" s="11" t="s">
        <v>287</v>
      </c>
      <c r="D184" s="12">
        <v>3077200</v>
      </c>
      <c r="E184" s="34">
        <v>2500026.96</v>
      </c>
      <c r="F184" s="35">
        <f t="shared" si="2"/>
        <v>577173.04</v>
      </c>
    </row>
    <row r="185" spans="1:6" x14ac:dyDescent="0.2">
      <c r="A185" s="10" t="s">
        <v>288</v>
      </c>
      <c r="B185" s="33" t="s">
        <v>17</v>
      </c>
      <c r="C185" s="11" t="s">
        <v>289</v>
      </c>
      <c r="D185" s="12">
        <v>284300</v>
      </c>
      <c r="E185" s="34">
        <v>272588</v>
      </c>
      <c r="F185" s="35">
        <f t="shared" si="2"/>
        <v>11712</v>
      </c>
    </row>
    <row r="186" spans="1:6" ht="45" x14ac:dyDescent="0.2">
      <c r="A186" s="10" t="s">
        <v>48</v>
      </c>
      <c r="B186" s="33" t="s">
        <v>17</v>
      </c>
      <c r="C186" s="11" t="s">
        <v>290</v>
      </c>
      <c r="D186" s="12">
        <v>34800</v>
      </c>
      <c r="E186" s="34">
        <v>26088</v>
      </c>
      <c r="F186" s="35">
        <f t="shared" si="2"/>
        <v>8712</v>
      </c>
    </row>
    <row r="187" spans="1:6" ht="22.5" x14ac:dyDescent="0.2">
      <c r="A187" s="10" t="s">
        <v>50</v>
      </c>
      <c r="B187" s="33" t="s">
        <v>17</v>
      </c>
      <c r="C187" s="11" t="s">
        <v>291</v>
      </c>
      <c r="D187" s="12">
        <v>34800</v>
      </c>
      <c r="E187" s="34">
        <v>26088</v>
      </c>
      <c r="F187" s="35">
        <f t="shared" si="2"/>
        <v>8712</v>
      </c>
    </row>
    <row r="188" spans="1:6" ht="90" x14ac:dyDescent="0.2">
      <c r="A188" s="36" t="s">
        <v>292</v>
      </c>
      <c r="B188" s="33" t="s">
        <v>17</v>
      </c>
      <c r="C188" s="11" t="s">
        <v>293</v>
      </c>
      <c r="D188" s="12">
        <v>34800</v>
      </c>
      <c r="E188" s="34">
        <v>26088</v>
      </c>
      <c r="F188" s="35">
        <f t="shared" si="2"/>
        <v>8712</v>
      </c>
    </row>
    <row r="189" spans="1:6" x14ac:dyDescent="0.2">
      <c r="A189" s="10" t="s">
        <v>31</v>
      </c>
      <c r="B189" s="33" t="s">
        <v>17</v>
      </c>
      <c r="C189" s="11" t="s">
        <v>294</v>
      </c>
      <c r="D189" s="12">
        <v>34800</v>
      </c>
      <c r="E189" s="34">
        <v>26088</v>
      </c>
      <c r="F189" s="35">
        <f t="shared" si="2"/>
        <v>8712</v>
      </c>
    </row>
    <row r="190" spans="1:6" ht="33.75" x14ac:dyDescent="0.2">
      <c r="A190" s="10" t="s">
        <v>170</v>
      </c>
      <c r="B190" s="33" t="s">
        <v>17</v>
      </c>
      <c r="C190" s="11" t="s">
        <v>295</v>
      </c>
      <c r="D190" s="12">
        <v>249500</v>
      </c>
      <c r="E190" s="34">
        <v>246500</v>
      </c>
      <c r="F190" s="35">
        <f t="shared" si="2"/>
        <v>3000</v>
      </c>
    </row>
    <row r="191" spans="1:6" ht="22.5" x14ac:dyDescent="0.2">
      <c r="A191" s="10" t="s">
        <v>172</v>
      </c>
      <c r="B191" s="33" t="s">
        <v>17</v>
      </c>
      <c r="C191" s="11" t="s">
        <v>296</v>
      </c>
      <c r="D191" s="12">
        <v>194500</v>
      </c>
      <c r="E191" s="34">
        <v>191500</v>
      </c>
      <c r="F191" s="35">
        <f t="shared" si="2"/>
        <v>3000</v>
      </c>
    </row>
    <row r="192" spans="1:6" ht="78.75" x14ac:dyDescent="0.2">
      <c r="A192" s="36" t="s">
        <v>297</v>
      </c>
      <c r="B192" s="33" t="s">
        <v>17</v>
      </c>
      <c r="C192" s="11" t="s">
        <v>298</v>
      </c>
      <c r="D192" s="12">
        <v>3000</v>
      </c>
      <c r="E192" s="34" t="s">
        <v>11</v>
      </c>
      <c r="F192" s="35">
        <f t="shared" si="2"/>
        <v>3000</v>
      </c>
    </row>
    <row r="193" spans="1:6" x14ac:dyDescent="0.2">
      <c r="A193" s="10" t="s">
        <v>31</v>
      </c>
      <c r="B193" s="33" t="s">
        <v>17</v>
      </c>
      <c r="C193" s="11" t="s">
        <v>299</v>
      </c>
      <c r="D193" s="12">
        <v>3000</v>
      </c>
      <c r="E193" s="34" t="s">
        <v>11</v>
      </c>
      <c r="F193" s="35">
        <f t="shared" si="2"/>
        <v>3000</v>
      </c>
    </row>
    <row r="194" spans="1:6" ht="101.25" x14ac:dyDescent="0.2">
      <c r="A194" s="36" t="s">
        <v>300</v>
      </c>
      <c r="B194" s="33" t="s">
        <v>17</v>
      </c>
      <c r="C194" s="11" t="s">
        <v>301</v>
      </c>
      <c r="D194" s="12">
        <v>191500</v>
      </c>
      <c r="E194" s="34">
        <v>191500</v>
      </c>
      <c r="F194" s="35" t="str">
        <f t="shared" si="2"/>
        <v>-</v>
      </c>
    </row>
    <row r="195" spans="1:6" x14ac:dyDescent="0.2">
      <c r="A195" s="10" t="s">
        <v>31</v>
      </c>
      <c r="B195" s="33" t="s">
        <v>17</v>
      </c>
      <c r="C195" s="11" t="s">
        <v>302</v>
      </c>
      <c r="D195" s="12">
        <v>191500</v>
      </c>
      <c r="E195" s="34">
        <v>191500</v>
      </c>
      <c r="F195" s="35" t="str">
        <f t="shared" si="2"/>
        <v>-</v>
      </c>
    </row>
    <row r="196" spans="1:6" x14ac:dyDescent="0.2">
      <c r="A196" s="10" t="s">
        <v>303</v>
      </c>
      <c r="B196" s="33" t="s">
        <v>17</v>
      </c>
      <c r="C196" s="11" t="s">
        <v>304</v>
      </c>
      <c r="D196" s="12">
        <v>55000</v>
      </c>
      <c r="E196" s="34">
        <v>55000</v>
      </c>
      <c r="F196" s="35" t="str">
        <f t="shared" si="2"/>
        <v>-</v>
      </c>
    </row>
    <row r="197" spans="1:6" ht="67.5" x14ac:dyDescent="0.2">
      <c r="A197" s="10" t="s">
        <v>305</v>
      </c>
      <c r="B197" s="33" t="s">
        <v>17</v>
      </c>
      <c r="C197" s="11" t="s">
        <v>306</v>
      </c>
      <c r="D197" s="12">
        <v>55000</v>
      </c>
      <c r="E197" s="34">
        <v>55000</v>
      </c>
      <c r="F197" s="35" t="str">
        <f t="shared" si="2"/>
        <v>-</v>
      </c>
    </row>
    <row r="198" spans="1:6" x14ac:dyDescent="0.2">
      <c r="A198" s="10" t="s">
        <v>31</v>
      </c>
      <c r="B198" s="33" t="s">
        <v>17</v>
      </c>
      <c r="C198" s="11" t="s">
        <v>307</v>
      </c>
      <c r="D198" s="12">
        <v>55000</v>
      </c>
      <c r="E198" s="34">
        <v>55000</v>
      </c>
      <c r="F198" s="35" t="str">
        <f t="shared" si="2"/>
        <v>-</v>
      </c>
    </row>
    <row r="199" spans="1:6" x14ac:dyDescent="0.2">
      <c r="A199" s="21" t="s">
        <v>308</v>
      </c>
      <c r="B199" s="22" t="s">
        <v>17</v>
      </c>
      <c r="C199" s="23" t="s">
        <v>309</v>
      </c>
      <c r="D199" s="24">
        <v>341140700</v>
      </c>
      <c r="E199" s="25">
        <v>114305873.59</v>
      </c>
      <c r="F199" s="26">
        <f t="shared" si="2"/>
        <v>226834826.41</v>
      </c>
    </row>
    <row r="200" spans="1:6" x14ac:dyDescent="0.2">
      <c r="A200" s="10" t="s">
        <v>310</v>
      </c>
      <c r="B200" s="33" t="s">
        <v>17</v>
      </c>
      <c r="C200" s="11" t="s">
        <v>311</v>
      </c>
      <c r="D200" s="12">
        <v>5391100</v>
      </c>
      <c r="E200" s="34">
        <v>3455176.12</v>
      </c>
      <c r="F200" s="35">
        <f t="shared" si="2"/>
        <v>1935923.88</v>
      </c>
    </row>
    <row r="201" spans="1:6" ht="45" x14ac:dyDescent="0.2">
      <c r="A201" s="10" t="s">
        <v>312</v>
      </c>
      <c r="B201" s="33" t="s">
        <v>17</v>
      </c>
      <c r="C201" s="11" t="s">
        <v>313</v>
      </c>
      <c r="D201" s="12">
        <v>1020000</v>
      </c>
      <c r="E201" s="34">
        <v>1020000</v>
      </c>
      <c r="F201" s="35" t="str">
        <f t="shared" si="2"/>
        <v>-</v>
      </c>
    </row>
    <row r="202" spans="1:6" x14ac:dyDescent="0.2">
      <c r="A202" s="10" t="s">
        <v>314</v>
      </c>
      <c r="B202" s="33" t="s">
        <v>17</v>
      </c>
      <c r="C202" s="11" t="s">
        <v>315</v>
      </c>
      <c r="D202" s="12">
        <v>1020000</v>
      </c>
      <c r="E202" s="34">
        <v>1020000</v>
      </c>
      <c r="F202" s="35" t="str">
        <f t="shared" si="2"/>
        <v>-</v>
      </c>
    </row>
    <row r="203" spans="1:6" ht="90" x14ac:dyDescent="0.2">
      <c r="A203" s="36" t="s">
        <v>316</v>
      </c>
      <c r="B203" s="33" t="s">
        <v>17</v>
      </c>
      <c r="C203" s="11" t="s">
        <v>317</v>
      </c>
      <c r="D203" s="12">
        <v>220000</v>
      </c>
      <c r="E203" s="34">
        <v>220000</v>
      </c>
      <c r="F203" s="35" t="str">
        <f t="shared" si="2"/>
        <v>-</v>
      </c>
    </row>
    <row r="204" spans="1:6" x14ac:dyDescent="0.2">
      <c r="A204" s="10" t="s">
        <v>31</v>
      </c>
      <c r="B204" s="33" t="s">
        <v>17</v>
      </c>
      <c r="C204" s="11" t="s">
        <v>318</v>
      </c>
      <c r="D204" s="12">
        <v>220000</v>
      </c>
      <c r="E204" s="34">
        <v>220000</v>
      </c>
      <c r="F204" s="35" t="str">
        <f t="shared" si="2"/>
        <v>-</v>
      </c>
    </row>
    <row r="205" spans="1:6" ht="90" x14ac:dyDescent="0.2">
      <c r="A205" s="36" t="s">
        <v>319</v>
      </c>
      <c r="B205" s="33" t="s">
        <v>17</v>
      </c>
      <c r="C205" s="11" t="s">
        <v>320</v>
      </c>
      <c r="D205" s="12">
        <v>800000</v>
      </c>
      <c r="E205" s="34">
        <v>800000</v>
      </c>
      <c r="F205" s="35" t="str">
        <f t="shared" si="2"/>
        <v>-</v>
      </c>
    </row>
    <row r="206" spans="1:6" x14ac:dyDescent="0.2">
      <c r="A206" s="10" t="s">
        <v>31</v>
      </c>
      <c r="B206" s="33" t="s">
        <v>17</v>
      </c>
      <c r="C206" s="11" t="s">
        <v>321</v>
      </c>
      <c r="D206" s="12">
        <v>800000</v>
      </c>
      <c r="E206" s="34">
        <v>800000</v>
      </c>
      <c r="F206" s="35" t="str">
        <f t="shared" si="2"/>
        <v>-</v>
      </c>
    </row>
    <row r="207" spans="1:6" ht="45" x14ac:dyDescent="0.2">
      <c r="A207" s="10" t="s">
        <v>322</v>
      </c>
      <c r="B207" s="33" t="s">
        <v>17</v>
      </c>
      <c r="C207" s="11" t="s">
        <v>323</v>
      </c>
      <c r="D207" s="12">
        <v>4759100</v>
      </c>
      <c r="E207" s="34">
        <v>2342902.4300000002</v>
      </c>
      <c r="F207" s="35">
        <f t="shared" ref="F207:F270" si="3">IF(OR(D207="-",IF(E207="-",0,E207)&gt;=IF(D207="-",0,D207)),"-",IF(D207="-",0,D207)-IF(E207="-",0,E207))</f>
        <v>2416197.5699999998</v>
      </c>
    </row>
    <row r="208" spans="1:6" ht="22.5" x14ac:dyDescent="0.2">
      <c r="A208" s="10" t="s">
        <v>324</v>
      </c>
      <c r="B208" s="33" t="s">
        <v>17</v>
      </c>
      <c r="C208" s="11" t="s">
        <v>325</v>
      </c>
      <c r="D208" s="12">
        <v>4759100</v>
      </c>
      <c r="E208" s="34">
        <v>2342902.4300000002</v>
      </c>
      <c r="F208" s="35">
        <f t="shared" si="3"/>
        <v>2416197.5699999998</v>
      </c>
    </row>
    <row r="209" spans="1:6" ht="101.25" x14ac:dyDescent="0.2">
      <c r="A209" s="36" t="s">
        <v>326</v>
      </c>
      <c r="B209" s="33" t="s">
        <v>17</v>
      </c>
      <c r="C209" s="11" t="s">
        <v>327</v>
      </c>
      <c r="D209" s="12">
        <v>1119800</v>
      </c>
      <c r="E209" s="34">
        <v>94844.58</v>
      </c>
      <c r="F209" s="35">
        <f t="shared" si="3"/>
        <v>1024955.42</v>
      </c>
    </row>
    <row r="210" spans="1:6" ht="45" x14ac:dyDescent="0.2">
      <c r="A210" s="10" t="s">
        <v>328</v>
      </c>
      <c r="B210" s="33" t="s">
        <v>17</v>
      </c>
      <c r="C210" s="11" t="s">
        <v>329</v>
      </c>
      <c r="D210" s="12">
        <v>1119800</v>
      </c>
      <c r="E210" s="34">
        <v>94844.58</v>
      </c>
      <c r="F210" s="35">
        <f t="shared" si="3"/>
        <v>1024955.42</v>
      </c>
    </row>
    <row r="211" spans="1:6" ht="78.75" x14ac:dyDescent="0.2">
      <c r="A211" s="36" t="s">
        <v>330</v>
      </c>
      <c r="B211" s="33" t="s">
        <v>17</v>
      </c>
      <c r="C211" s="11" t="s">
        <v>331</v>
      </c>
      <c r="D211" s="12">
        <v>1133500</v>
      </c>
      <c r="E211" s="34">
        <v>524071.61</v>
      </c>
      <c r="F211" s="35">
        <f t="shared" si="3"/>
        <v>609428.39</v>
      </c>
    </row>
    <row r="212" spans="1:6" ht="33.75" x14ac:dyDescent="0.2">
      <c r="A212" s="10" t="s">
        <v>269</v>
      </c>
      <c r="B212" s="33" t="s">
        <v>17</v>
      </c>
      <c r="C212" s="11" t="s">
        <v>332</v>
      </c>
      <c r="D212" s="12">
        <v>1133500</v>
      </c>
      <c r="E212" s="34">
        <v>524071.61</v>
      </c>
      <c r="F212" s="35">
        <f t="shared" si="3"/>
        <v>609428.39</v>
      </c>
    </row>
    <row r="213" spans="1:6" ht="101.25" x14ac:dyDescent="0.2">
      <c r="A213" s="36" t="s">
        <v>333</v>
      </c>
      <c r="B213" s="33" t="s">
        <v>17</v>
      </c>
      <c r="C213" s="11" t="s">
        <v>334</v>
      </c>
      <c r="D213" s="12">
        <v>1540700</v>
      </c>
      <c r="E213" s="34">
        <v>1354048.85</v>
      </c>
      <c r="F213" s="35">
        <f t="shared" si="3"/>
        <v>186651.14999999991</v>
      </c>
    </row>
    <row r="214" spans="1:6" x14ac:dyDescent="0.2">
      <c r="A214" s="10" t="s">
        <v>31</v>
      </c>
      <c r="B214" s="33" t="s">
        <v>17</v>
      </c>
      <c r="C214" s="11" t="s">
        <v>335</v>
      </c>
      <c r="D214" s="12">
        <v>1540700</v>
      </c>
      <c r="E214" s="34">
        <v>1354048.85</v>
      </c>
      <c r="F214" s="35">
        <f t="shared" si="3"/>
        <v>186651.14999999991</v>
      </c>
    </row>
    <row r="215" spans="1:6" ht="78.75" x14ac:dyDescent="0.2">
      <c r="A215" s="36" t="s">
        <v>336</v>
      </c>
      <c r="B215" s="33" t="s">
        <v>17</v>
      </c>
      <c r="C215" s="11" t="s">
        <v>337</v>
      </c>
      <c r="D215" s="12">
        <v>465100</v>
      </c>
      <c r="E215" s="34">
        <v>369937.39</v>
      </c>
      <c r="F215" s="35">
        <f t="shared" si="3"/>
        <v>95162.609999999986</v>
      </c>
    </row>
    <row r="216" spans="1:6" x14ac:dyDescent="0.2">
      <c r="A216" s="10" t="s">
        <v>31</v>
      </c>
      <c r="B216" s="33" t="s">
        <v>17</v>
      </c>
      <c r="C216" s="11" t="s">
        <v>338</v>
      </c>
      <c r="D216" s="12">
        <v>405800</v>
      </c>
      <c r="E216" s="34">
        <v>353518.29</v>
      </c>
      <c r="F216" s="35">
        <f t="shared" si="3"/>
        <v>52281.710000000021</v>
      </c>
    </row>
    <row r="217" spans="1:6" x14ac:dyDescent="0.2">
      <c r="A217" s="10" t="s">
        <v>63</v>
      </c>
      <c r="B217" s="33" t="s">
        <v>17</v>
      </c>
      <c r="C217" s="11" t="s">
        <v>339</v>
      </c>
      <c r="D217" s="12">
        <v>59300</v>
      </c>
      <c r="E217" s="34">
        <v>16419.099999999999</v>
      </c>
      <c r="F217" s="35">
        <f t="shared" si="3"/>
        <v>42880.9</v>
      </c>
    </row>
    <row r="218" spans="1:6" ht="33.75" x14ac:dyDescent="0.2">
      <c r="A218" s="10" t="s">
        <v>25</v>
      </c>
      <c r="B218" s="33" t="s">
        <v>17</v>
      </c>
      <c r="C218" s="11" t="s">
        <v>340</v>
      </c>
      <c r="D218" s="12">
        <v>35200</v>
      </c>
      <c r="E218" s="34">
        <v>31898.28</v>
      </c>
      <c r="F218" s="35">
        <f t="shared" si="3"/>
        <v>3301.7200000000012</v>
      </c>
    </row>
    <row r="219" spans="1:6" ht="22.5" x14ac:dyDescent="0.2">
      <c r="A219" s="10" t="s">
        <v>341</v>
      </c>
      <c r="B219" s="33" t="s">
        <v>17</v>
      </c>
      <c r="C219" s="11" t="s">
        <v>342</v>
      </c>
      <c r="D219" s="12">
        <v>35200</v>
      </c>
      <c r="E219" s="34">
        <v>31898.28</v>
      </c>
      <c r="F219" s="35">
        <f t="shared" si="3"/>
        <v>3301.7200000000012</v>
      </c>
    </row>
    <row r="220" spans="1:6" ht="78.75" x14ac:dyDescent="0.2">
      <c r="A220" s="36" t="s">
        <v>343</v>
      </c>
      <c r="B220" s="33" t="s">
        <v>17</v>
      </c>
      <c r="C220" s="11" t="s">
        <v>344</v>
      </c>
      <c r="D220" s="12">
        <v>35200</v>
      </c>
      <c r="E220" s="34">
        <v>31898.28</v>
      </c>
      <c r="F220" s="35">
        <f t="shared" si="3"/>
        <v>3301.7200000000012</v>
      </c>
    </row>
    <row r="221" spans="1:6" x14ac:dyDescent="0.2">
      <c r="A221" s="10" t="s">
        <v>31</v>
      </c>
      <c r="B221" s="33" t="s">
        <v>17</v>
      </c>
      <c r="C221" s="11" t="s">
        <v>345</v>
      </c>
      <c r="D221" s="12">
        <v>35200</v>
      </c>
      <c r="E221" s="34">
        <v>31898.28</v>
      </c>
      <c r="F221" s="35">
        <f t="shared" si="3"/>
        <v>3301.7200000000012</v>
      </c>
    </row>
    <row r="222" spans="1:6" ht="33.75" x14ac:dyDescent="0.2">
      <c r="A222" s="10" t="s">
        <v>95</v>
      </c>
      <c r="B222" s="33" t="s">
        <v>17</v>
      </c>
      <c r="C222" s="11" t="s">
        <v>346</v>
      </c>
      <c r="D222" s="12">
        <v>76800</v>
      </c>
      <c r="E222" s="34">
        <v>60375.41</v>
      </c>
      <c r="F222" s="35">
        <f t="shared" si="3"/>
        <v>16424.589999999997</v>
      </c>
    </row>
    <row r="223" spans="1:6" x14ac:dyDescent="0.2">
      <c r="A223" s="10" t="s">
        <v>108</v>
      </c>
      <c r="B223" s="33" t="s">
        <v>17</v>
      </c>
      <c r="C223" s="11" t="s">
        <v>347</v>
      </c>
      <c r="D223" s="12">
        <v>76800</v>
      </c>
      <c r="E223" s="34">
        <v>60375.41</v>
      </c>
      <c r="F223" s="35">
        <f t="shared" si="3"/>
        <v>16424.589999999997</v>
      </c>
    </row>
    <row r="224" spans="1:6" ht="112.5" x14ac:dyDescent="0.2">
      <c r="A224" s="36" t="s">
        <v>196</v>
      </c>
      <c r="B224" s="33" t="s">
        <v>17</v>
      </c>
      <c r="C224" s="11" t="s">
        <v>348</v>
      </c>
      <c r="D224" s="12">
        <v>76800</v>
      </c>
      <c r="E224" s="34">
        <v>60375.41</v>
      </c>
      <c r="F224" s="35">
        <f t="shared" si="3"/>
        <v>16424.589999999997</v>
      </c>
    </row>
    <row r="225" spans="1:6" x14ac:dyDescent="0.2">
      <c r="A225" s="10" t="s">
        <v>31</v>
      </c>
      <c r="B225" s="33" t="s">
        <v>17</v>
      </c>
      <c r="C225" s="11" t="s">
        <v>349</v>
      </c>
      <c r="D225" s="12">
        <v>60500</v>
      </c>
      <c r="E225" s="34">
        <v>60375.41</v>
      </c>
      <c r="F225" s="35">
        <f t="shared" si="3"/>
        <v>124.58999999999651</v>
      </c>
    </row>
    <row r="226" spans="1:6" x14ac:dyDescent="0.2">
      <c r="A226" s="10" t="s">
        <v>63</v>
      </c>
      <c r="B226" s="33" t="s">
        <v>17</v>
      </c>
      <c r="C226" s="11" t="s">
        <v>350</v>
      </c>
      <c r="D226" s="12">
        <v>16300</v>
      </c>
      <c r="E226" s="34" t="s">
        <v>11</v>
      </c>
      <c r="F226" s="35">
        <f t="shared" si="3"/>
        <v>16300</v>
      </c>
    </row>
    <row r="227" spans="1:6" x14ac:dyDescent="0.2">
      <c r="A227" s="10" t="s">
        <v>351</v>
      </c>
      <c r="B227" s="33" t="s">
        <v>17</v>
      </c>
      <c r="C227" s="11" t="s">
        <v>352</v>
      </c>
      <c r="D227" s="12">
        <v>82131400</v>
      </c>
      <c r="E227" s="34">
        <v>51512289.630000003</v>
      </c>
      <c r="F227" s="35">
        <f t="shared" si="3"/>
        <v>30619110.369999997</v>
      </c>
    </row>
    <row r="228" spans="1:6" ht="45" x14ac:dyDescent="0.2">
      <c r="A228" s="10" t="s">
        <v>322</v>
      </c>
      <c r="B228" s="33" t="s">
        <v>17</v>
      </c>
      <c r="C228" s="11" t="s">
        <v>353</v>
      </c>
      <c r="D228" s="12">
        <v>82131400</v>
      </c>
      <c r="E228" s="34">
        <v>51512289.630000003</v>
      </c>
      <c r="F228" s="35">
        <f t="shared" si="3"/>
        <v>30619110.369999997</v>
      </c>
    </row>
    <row r="229" spans="1:6" ht="33.75" x14ac:dyDescent="0.2">
      <c r="A229" s="10" t="s">
        <v>354</v>
      </c>
      <c r="B229" s="33" t="s">
        <v>17</v>
      </c>
      <c r="C229" s="11" t="s">
        <v>355</v>
      </c>
      <c r="D229" s="12">
        <v>82131400</v>
      </c>
      <c r="E229" s="34">
        <v>51512289.630000003</v>
      </c>
      <c r="F229" s="35">
        <f t="shared" si="3"/>
        <v>30619110.369999997</v>
      </c>
    </row>
    <row r="230" spans="1:6" ht="101.25" x14ac:dyDescent="0.2">
      <c r="A230" s="36" t="s">
        <v>356</v>
      </c>
      <c r="B230" s="33" t="s">
        <v>17</v>
      </c>
      <c r="C230" s="11" t="s">
        <v>357</v>
      </c>
      <c r="D230" s="12">
        <v>73700</v>
      </c>
      <c r="E230" s="34" t="s">
        <v>11</v>
      </c>
      <c r="F230" s="35">
        <f t="shared" si="3"/>
        <v>73700</v>
      </c>
    </row>
    <row r="231" spans="1:6" x14ac:dyDescent="0.2">
      <c r="A231" s="10" t="s">
        <v>31</v>
      </c>
      <c r="B231" s="33" t="s">
        <v>17</v>
      </c>
      <c r="C231" s="11" t="s">
        <v>358</v>
      </c>
      <c r="D231" s="12">
        <v>73700</v>
      </c>
      <c r="E231" s="34" t="s">
        <v>11</v>
      </c>
      <c r="F231" s="35">
        <f t="shared" si="3"/>
        <v>73700</v>
      </c>
    </row>
    <row r="232" spans="1:6" ht="90" x14ac:dyDescent="0.2">
      <c r="A232" s="36" t="s">
        <v>359</v>
      </c>
      <c r="B232" s="33" t="s">
        <v>17</v>
      </c>
      <c r="C232" s="11" t="s">
        <v>360</v>
      </c>
      <c r="D232" s="12">
        <v>947300</v>
      </c>
      <c r="E232" s="34">
        <v>947206</v>
      </c>
      <c r="F232" s="35">
        <f t="shared" si="3"/>
        <v>94</v>
      </c>
    </row>
    <row r="233" spans="1:6" x14ac:dyDescent="0.2">
      <c r="A233" s="10" t="s">
        <v>31</v>
      </c>
      <c r="B233" s="33" t="s">
        <v>17</v>
      </c>
      <c r="C233" s="11" t="s">
        <v>361</v>
      </c>
      <c r="D233" s="12">
        <v>947300</v>
      </c>
      <c r="E233" s="34">
        <v>947206</v>
      </c>
      <c r="F233" s="35">
        <f t="shared" si="3"/>
        <v>94</v>
      </c>
    </row>
    <row r="234" spans="1:6" ht="101.25" x14ac:dyDescent="0.2">
      <c r="A234" s="36" t="s">
        <v>362</v>
      </c>
      <c r="B234" s="33" t="s">
        <v>17</v>
      </c>
      <c r="C234" s="11" t="s">
        <v>363</v>
      </c>
      <c r="D234" s="12">
        <v>291600</v>
      </c>
      <c r="E234" s="34">
        <v>231458.4</v>
      </c>
      <c r="F234" s="35">
        <f t="shared" si="3"/>
        <v>60141.600000000006</v>
      </c>
    </row>
    <row r="235" spans="1:6" x14ac:dyDescent="0.2">
      <c r="A235" s="10" t="s">
        <v>31</v>
      </c>
      <c r="B235" s="33" t="s">
        <v>17</v>
      </c>
      <c r="C235" s="11" t="s">
        <v>364</v>
      </c>
      <c r="D235" s="12">
        <v>291600</v>
      </c>
      <c r="E235" s="34">
        <v>231458.4</v>
      </c>
      <c r="F235" s="35">
        <f t="shared" si="3"/>
        <v>60141.600000000006</v>
      </c>
    </row>
    <row r="236" spans="1:6" ht="101.25" x14ac:dyDescent="0.2">
      <c r="A236" s="36" t="s">
        <v>365</v>
      </c>
      <c r="B236" s="33" t="s">
        <v>17</v>
      </c>
      <c r="C236" s="11" t="s">
        <v>366</v>
      </c>
      <c r="D236" s="12">
        <v>100000</v>
      </c>
      <c r="E236" s="34" t="s">
        <v>11</v>
      </c>
      <c r="F236" s="35">
        <f t="shared" si="3"/>
        <v>100000</v>
      </c>
    </row>
    <row r="237" spans="1:6" x14ac:dyDescent="0.2">
      <c r="A237" s="10" t="s">
        <v>31</v>
      </c>
      <c r="B237" s="33" t="s">
        <v>17</v>
      </c>
      <c r="C237" s="11" t="s">
        <v>367</v>
      </c>
      <c r="D237" s="12">
        <v>100000</v>
      </c>
      <c r="E237" s="34" t="s">
        <v>11</v>
      </c>
      <c r="F237" s="35">
        <f t="shared" si="3"/>
        <v>100000</v>
      </c>
    </row>
    <row r="238" spans="1:6" ht="112.5" x14ac:dyDescent="0.2">
      <c r="A238" s="36" t="s">
        <v>368</v>
      </c>
      <c r="B238" s="33" t="s">
        <v>17</v>
      </c>
      <c r="C238" s="11" t="s">
        <v>369</v>
      </c>
      <c r="D238" s="12">
        <v>80718800</v>
      </c>
      <c r="E238" s="34">
        <v>50333625.229999997</v>
      </c>
      <c r="F238" s="35">
        <f t="shared" si="3"/>
        <v>30385174.770000003</v>
      </c>
    </row>
    <row r="239" spans="1:6" ht="45" x14ac:dyDescent="0.2">
      <c r="A239" s="10" t="s">
        <v>328</v>
      </c>
      <c r="B239" s="33" t="s">
        <v>17</v>
      </c>
      <c r="C239" s="11" t="s">
        <v>370</v>
      </c>
      <c r="D239" s="12">
        <v>80718800</v>
      </c>
      <c r="E239" s="34">
        <v>50333625.229999997</v>
      </c>
      <c r="F239" s="35">
        <f t="shared" si="3"/>
        <v>30385174.770000003</v>
      </c>
    </row>
    <row r="240" spans="1:6" x14ac:dyDescent="0.2">
      <c r="A240" s="10" t="s">
        <v>371</v>
      </c>
      <c r="B240" s="33" t="s">
        <v>17</v>
      </c>
      <c r="C240" s="11" t="s">
        <v>372</v>
      </c>
      <c r="D240" s="12">
        <v>253618200</v>
      </c>
      <c r="E240" s="34">
        <v>59338407.840000004</v>
      </c>
      <c r="F240" s="35">
        <f t="shared" si="3"/>
        <v>194279792.16</v>
      </c>
    </row>
    <row r="241" spans="1:6" ht="33.75" x14ac:dyDescent="0.2">
      <c r="A241" s="10" t="s">
        <v>25</v>
      </c>
      <c r="B241" s="33" t="s">
        <v>17</v>
      </c>
      <c r="C241" s="11" t="s">
        <v>373</v>
      </c>
      <c r="D241" s="12">
        <v>14983800</v>
      </c>
      <c r="E241" s="34">
        <v>11120008.6</v>
      </c>
      <c r="F241" s="35">
        <f t="shared" si="3"/>
        <v>3863791.4000000004</v>
      </c>
    </row>
    <row r="242" spans="1:6" ht="33.75" x14ac:dyDescent="0.2">
      <c r="A242" s="10" t="s">
        <v>374</v>
      </c>
      <c r="B242" s="33" t="s">
        <v>17</v>
      </c>
      <c r="C242" s="11" t="s">
        <v>375</v>
      </c>
      <c r="D242" s="12">
        <v>14983800</v>
      </c>
      <c r="E242" s="34">
        <v>11120008.6</v>
      </c>
      <c r="F242" s="35">
        <f t="shared" si="3"/>
        <v>3863791.4000000004</v>
      </c>
    </row>
    <row r="243" spans="1:6" ht="78.75" x14ac:dyDescent="0.2">
      <c r="A243" s="36" t="s">
        <v>376</v>
      </c>
      <c r="B243" s="33" t="s">
        <v>17</v>
      </c>
      <c r="C243" s="11" t="s">
        <v>377</v>
      </c>
      <c r="D243" s="12">
        <v>14983800</v>
      </c>
      <c r="E243" s="34">
        <v>11120008.6</v>
      </c>
      <c r="F243" s="35">
        <f t="shared" si="3"/>
        <v>3863791.4000000004</v>
      </c>
    </row>
    <row r="244" spans="1:6" x14ac:dyDescent="0.2">
      <c r="A244" s="10" t="s">
        <v>31</v>
      </c>
      <c r="B244" s="33" t="s">
        <v>17</v>
      </c>
      <c r="C244" s="11" t="s">
        <v>378</v>
      </c>
      <c r="D244" s="12">
        <v>14983800</v>
      </c>
      <c r="E244" s="34">
        <v>11120008.6</v>
      </c>
      <c r="F244" s="35">
        <f t="shared" si="3"/>
        <v>3863791.4000000004</v>
      </c>
    </row>
    <row r="245" spans="1:6" ht="33.75" x14ac:dyDescent="0.2">
      <c r="A245" s="10" t="s">
        <v>231</v>
      </c>
      <c r="B245" s="33" t="s">
        <v>17</v>
      </c>
      <c r="C245" s="11" t="s">
        <v>379</v>
      </c>
      <c r="D245" s="12">
        <v>46104500</v>
      </c>
      <c r="E245" s="34">
        <v>38533849.859999999</v>
      </c>
      <c r="F245" s="35">
        <f t="shared" si="3"/>
        <v>7570650.1400000006</v>
      </c>
    </row>
    <row r="246" spans="1:6" ht="33.75" x14ac:dyDescent="0.2">
      <c r="A246" s="10" t="s">
        <v>380</v>
      </c>
      <c r="B246" s="33" t="s">
        <v>17</v>
      </c>
      <c r="C246" s="11" t="s">
        <v>381</v>
      </c>
      <c r="D246" s="12">
        <v>13765100</v>
      </c>
      <c r="E246" s="34">
        <v>11637255.449999999</v>
      </c>
      <c r="F246" s="35">
        <f t="shared" si="3"/>
        <v>2127844.5500000007</v>
      </c>
    </row>
    <row r="247" spans="1:6" ht="90" x14ac:dyDescent="0.2">
      <c r="A247" s="36" t="s">
        <v>382</v>
      </c>
      <c r="B247" s="33" t="s">
        <v>17</v>
      </c>
      <c r="C247" s="11" t="s">
        <v>383</v>
      </c>
      <c r="D247" s="12">
        <v>9909000</v>
      </c>
      <c r="E247" s="34">
        <v>8349011.8600000003</v>
      </c>
      <c r="F247" s="35">
        <f t="shared" si="3"/>
        <v>1559988.1399999997</v>
      </c>
    </row>
    <row r="248" spans="1:6" x14ac:dyDescent="0.2">
      <c r="A248" s="10" t="s">
        <v>63</v>
      </c>
      <c r="B248" s="33" t="s">
        <v>17</v>
      </c>
      <c r="C248" s="11" t="s">
        <v>384</v>
      </c>
      <c r="D248" s="12">
        <v>9909000</v>
      </c>
      <c r="E248" s="34">
        <v>8349011.8600000003</v>
      </c>
      <c r="F248" s="35">
        <f t="shared" si="3"/>
        <v>1559988.1399999997</v>
      </c>
    </row>
    <row r="249" spans="1:6" ht="90" x14ac:dyDescent="0.2">
      <c r="A249" s="36" t="s">
        <v>385</v>
      </c>
      <c r="B249" s="33" t="s">
        <v>17</v>
      </c>
      <c r="C249" s="11" t="s">
        <v>386</v>
      </c>
      <c r="D249" s="12">
        <v>3610600</v>
      </c>
      <c r="E249" s="34">
        <v>3142837.1</v>
      </c>
      <c r="F249" s="35">
        <f t="shared" si="3"/>
        <v>467762.89999999991</v>
      </c>
    </row>
    <row r="250" spans="1:6" x14ac:dyDescent="0.2">
      <c r="A250" s="10" t="s">
        <v>31</v>
      </c>
      <c r="B250" s="33" t="s">
        <v>17</v>
      </c>
      <c r="C250" s="11" t="s">
        <v>387</v>
      </c>
      <c r="D250" s="12">
        <v>3610600</v>
      </c>
      <c r="E250" s="34">
        <v>3142837.1</v>
      </c>
      <c r="F250" s="35">
        <f t="shared" si="3"/>
        <v>467762.89999999991</v>
      </c>
    </row>
    <row r="251" spans="1:6" ht="78.75" x14ac:dyDescent="0.2">
      <c r="A251" s="36" t="s">
        <v>388</v>
      </c>
      <c r="B251" s="33" t="s">
        <v>17</v>
      </c>
      <c r="C251" s="11" t="s">
        <v>389</v>
      </c>
      <c r="D251" s="12">
        <v>100000</v>
      </c>
      <c r="E251" s="34" t="s">
        <v>11</v>
      </c>
      <c r="F251" s="35">
        <f t="shared" si="3"/>
        <v>100000</v>
      </c>
    </row>
    <row r="252" spans="1:6" x14ac:dyDescent="0.2">
      <c r="A252" s="10" t="s">
        <v>31</v>
      </c>
      <c r="B252" s="33" t="s">
        <v>17</v>
      </c>
      <c r="C252" s="11" t="s">
        <v>390</v>
      </c>
      <c r="D252" s="12">
        <v>100000</v>
      </c>
      <c r="E252" s="34" t="s">
        <v>11</v>
      </c>
      <c r="F252" s="35">
        <f t="shared" si="3"/>
        <v>100000</v>
      </c>
    </row>
    <row r="253" spans="1:6" ht="90" x14ac:dyDescent="0.2">
      <c r="A253" s="36" t="s">
        <v>391</v>
      </c>
      <c r="B253" s="33" t="s">
        <v>17</v>
      </c>
      <c r="C253" s="11" t="s">
        <v>392</v>
      </c>
      <c r="D253" s="12">
        <v>80500</v>
      </c>
      <c r="E253" s="34">
        <v>80406.490000000005</v>
      </c>
      <c r="F253" s="35">
        <f t="shared" si="3"/>
        <v>93.509999999994761</v>
      </c>
    </row>
    <row r="254" spans="1:6" ht="33.75" x14ac:dyDescent="0.2">
      <c r="A254" s="10" t="s">
        <v>269</v>
      </c>
      <c r="B254" s="33" t="s">
        <v>17</v>
      </c>
      <c r="C254" s="11" t="s">
        <v>393</v>
      </c>
      <c r="D254" s="12">
        <v>80500</v>
      </c>
      <c r="E254" s="34">
        <v>80406.490000000005</v>
      </c>
      <c r="F254" s="35">
        <f t="shared" si="3"/>
        <v>93.509999999994761</v>
      </c>
    </row>
    <row r="255" spans="1:6" ht="123.75" x14ac:dyDescent="0.2">
      <c r="A255" s="36" t="s">
        <v>394</v>
      </c>
      <c r="B255" s="33" t="s">
        <v>17</v>
      </c>
      <c r="C255" s="11" t="s">
        <v>395</v>
      </c>
      <c r="D255" s="12">
        <v>65000</v>
      </c>
      <c r="E255" s="34">
        <v>65000</v>
      </c>
      <c r="F255" s="35" t="str">
        <f t="shared" si="3"/>
        <v>-</v>
      </c>
    </row>
    <row r="256" spans="1:6" ht="33.75" x14ac:dyDescent="0.2">
      <c r="A256" s="10" t="s">
        <v>269</v>
      </c>
      <c r="B256" s="33" t="s">
        <v>17</v>
      </c>
      <c r="C256" s="11" t="s">
        <v>396</v>
      </c>
      <c r="D256" s="12">
        <v>65000</v>
      </c>
      <c r="E256" s="34">
        <v>65000</v>
      </c>
      <c r="F256" s="35" t="str">
        <f t="shared" si="3"/>
        <v>-</v>
      </c>
    </row>
    <row r="257" spans="1:6" ht="22.5" x14ac:dyDescent="0.2">
      <c r="A257" s="10" t="s">
        <v>233</v>
      </c>
      <c r="B257" s="33" t="s">
        <v>17</v>
      </c>
      <c r="C257" s="11" t="s">
        <v>397</v>
      </c>
      <c r="D257" s="12">
        <v>32339400</v>
      </c>
      <c r="E257" s="34">
        <v>26896594.41</v>
      </c>
      <c r="F257" s="35">
        <f t="shared" si="3"/>
        <v>5442805.5899999999</v>
      </c>
    </row>
    <row r="258" spans="1:6" ht="78.75" x14ac:dyDescent="0.2">
      <c r="A258" s="36" t="s">
        <v>398</v>
      </c>
      <c r="B258" s="33" t="s">
        <v>17</v>
      </c>
      <c r="C258" s="11" t="s">
        <v>399</v>
      </c>
      <c r="D258" s="12">
        <v>28245000</v>
      </c>
      <c r="E258" s="34">
        <v>25193286.41</v>
      </c>
      <c r="F258" s="35">
        <f t="shared" si="3"/>
        <v>3051713.59</v>
      </c>
    </row>
    <row r="259" spans="1:6" ht="45" x14ac:dyDescent="0.2">
      <c r="A259" s="10" t="s">
        <v>400</v>
      </c>
      <c r="B259" s="33" t="s">
        <v>17</v>
      </c>
      <c r="C259" s="11" t="s">
        <v>401</v>
      </c>
      <c r="D259" s="12">
        <v>27784400</v>
      </c>
      <c r="E259" s="34">
        <v>24733095.07</v>
      </c>
      <c r="F259" s="35">
        <f t="shared" si="3"/>
        <v>3051304.9299999997</v>
      </c>
    </row>
    <row r="260" spans="1:6" x14ac:dyDescent="0.2">
      <c r="A260" s="10" t="s">
        <v>402</v>
      </c>
      <c r="B260" s="33" t="s">
        <v>17</v>
      </c>
      <c r="C260" s="11" t="s">
        <v>403</v>
      </c>
      <c r="D260" s="12">
        <v>460600</v>
      </c>
      <c r="E260" s="34">
        <v>460191.34</v>
      </c>
      <c r="F260" s="35">
        <f t="shared" si="3"/>
        <v>408.65999999997439</v>
      </c>
    </row>
    <row r="261" spans="1:6" ht="90" x14ac:dyDescent="0.2">
      <c r="A261" s="36" t="s">
        <v>404</v>
      </c>
      <c r="B261" s="33" t="s">
        <v>17</v>
      </c>
      <c r="C261" s="11" t="s">
        <v>405</v>
      </c>
      <c r="D261" s="12">
        <v>51000</v>
      </c>
      <c r="E261" s="34">
        <v>51000</v>
      </c>
      <c r="F261" s="35" t="str">
        <f t="shared" si="3"/>
        <v>-</v>
      </c>
    </row>
    <row r="262" spans="1:6" x14ac:dyDescent="0.2">
      <c r="A262" s="10" t="s">
        <v>31</v>
      </c>
      <c r="B262" s="33" t="s">
        <v>17</v>
      </c>
      <c r="C262" s="11" t="s">
        <v>406</v>
      </c>
      <c r="D262" s="12">
        <v>51000</v>
      </c>
      <c r="E262" s="34">
        <v>51000</v>
      </c>
      <c r="F262" s="35" t="str">
        <f t="shared" si="3"/>
        <v>-</v>
      </c>
    </row>
    <row r="263" spans="1:6" ht="78.75" x14ac:dyDescent="0.2">
      <c r="A263" s="36" t="s">
        <v>407</v>
      </c>
      <c r="B263" s="33" t="s">
        <v>17</v>
      </c>
      <c r="C263" s="11" t="s">
        <v>408</v>
      </c>
      <c r="D263" s="12">
        <v>3987600</v>
      </c>
      <c r="E263" s="34">
        <v>1596508</v>
      </c>
      <c r="F263" s="35">
        <f t="shared" si="3"/>
        <v>2391092</v>
      </c>
    </row>
    <row r="264" spans="1:6" x14ac:dyDescent="0.2">
      <c r="A264" s="10" t="s">
        <v>31</v>
      </c>
      <c r="B264" s="33" t="s">
        <v>17</v>
      </c>
      <c r="C264" s="11" t="s">
        <v>409</v>
      </c>
      <c r="D264" s="12">
        <v>3987600</v>
      </c>
      <c r="E264" s="34">
        <v>1596508</v>
      </c>
      <c r="F264" s="35">
        <f t="shared" si="3"/>
        <v>2391092</v>
      </c>
    </row>
    <row r="265" spans="1:6" ht="67.5" x14ac:dyDescent="0.2">
      <c r="A265" s="36" t="s">
        <v>410</v>
      </c>
      <c r="B265" s="33" t="s">
        <v>17</v>
      </c>
      <c r="C265" s="11" t="s">
        <v>411</v>
      </c>
      <c r="D265" s="12">
        <v>55800</v>
      </c>
      <c r="E265" s="34">
        <v>55800</v>
      </c>
      <c r="F265" s="35" t="str">
        <f t="shared" si="3"/>
        <v>-</v>
      </c>
    </row>
    <row r="266" spans="1:6" ht="33.75" x14ac:dyDescent="0.2">
      <c r="A266" s="10" t="s">
        <v>269</v>
      </c>
      <c r="B266" s="33" t="s">
        <v>17</v>
      </c>
      <c r="C266" s="11" t="s">
        <v>412</v>
      </c>
      <c r="D266" s="12">
        <v>55800</v>
      </c>
      <c r="E266" s="34">
        <v>55800</v>
      </c>
      <c r="F266" s="35" t="str">
        <f t="shared" si="3"/>
        <v>-</v>
      </c>
    </row>
    <row r="267" spans="1:6" ht="33.75" x14ac:dyDescent="0.2">
      <c r="A267" s="10" t="s">
        <v>170</v>
      </c>
      <c r="B267" s="33" t="s">
        <v>17</v>
      </c>
      <c r="C267" s="11" t="s">
        <v>413</v>
      </c>
      <c r="D267" s="12">
        <v>16100</v>
      </c>
      <c r="E267" s="34">
        <v>16100</v>
      </c>
      <c r="F267" s="35" t="str">
        <f t="shared" si="3"/>
        <v>-</v>
      </c>
    </row>
    <row r="268" spans="1:6" ht="22.5" x14ac:dyDescent="0.2">
      <c r="A268" s="10" t="s">
        <v>172</v>
      </c>
      <c r="B268" s="33" t="s">
        <v>17</v>
      </c>
      <c r="C268" s="11" t="s">
        <v>414</v>
      </c>
      <c r="D268" s="12">
        <v>16100</v>
      </c>
      <c r="E268" s="34">
        <v>16100</v>
      </c>
      <c r="F268" s="35" t="str">
        <f t="shared" si="3"/>
        <v>-</v>
      </c>
    </row>
    <row r="269" spans="1:6" ht="78.75" x14ac:dyDescent="0.2">
      <c r="A269" s="36" t="s">
        <v>415</v>
      </c>
      <c r="B269" s="33" t="s">
        <v>17</v>
      </c>
      <c r="C269" s="11" t="s">
        <v>416</v>
      </c>
      <c r="D269" s="12">
        <v>16100</v>
      </c>
      <c r="E269" s="34">
        <v>16100</v>
      </c>
      <c r="F269" s="35" t="str">
        <f t="shared" si="3"/>
        <v>-</v>
      </c>
    </row>
    <row r="270" spans="1:6" x14ac:dyDescent="0.2">
      <c r="A270" s="10" t="s">
        <v>31</v>
      </c>
      <c r="B270" s="33" t="s">
        <v>17</v>
      </c>
      <c r="C270" s="11" t="s">
        <v>417</v>
      </c>
      <c r="D270" s="12">
        <v>16100</v>
      </c>
      <c r="E270" s="34">
        <v>16100</v>
      </c>
      <c r="F270" s="35" t="str">
        <f t="shared" si="3"/>
        <v>-</v>
      </c>
    </row>
    <row r="271" spans="1:6" ht="45" x14ac:dyDescent="0.2">
      <c r="A271" s="10" t="s">
        <v>418</v>
      </c>
      <c r="B271" s="33" t="s">
        <v>17</v>
      </c>
      <c r="C271" s="11" t="s">
        <v>419</v>
      </c>
      <c r="D271" s="12">
        <v>192503200</v>
      </c>
      <c r="E271" s="34">
        <v>9657974.7799999993</v>
      </c>
      <c r="F271" s="35">
        <f t="shared" ref="F271:F334" si="4">IF(OR(D271="-",IF(E271="-",0,E271)&gt;=IF(D271="-",0,D271)),"-",IF(D271="-",0,D271)-IF(E271="-",0,E271))</f>
        <v>182845225.22</v>
      </c>
    </row>
    <row r="272" spans="1:6" ht="33.75" x14ac:dyDescent="0.2">
      <c r="A272" s="10" t="s">
        <v>420</v>
      </c>
      <c r="B272" s="33" t="s">
        <v>17</v>
      </c>
      <c r="C272" s="11" t="s">
        <v>421</v>
      </c>
      <c r="D272" s="12">
        <v>192503200</v>
      </c>
      <c r="E272" s="34">
        <v>9657974.7799999993</v>
      </c>
      <c r="F272" s="35">
        <f t="shared" si="4"/>
        <v>182845225.22</v>
      </c>
    </row>
    <row r="273" spans="1:6" ht="90" x14ac:dyDescent="0.2">
      <c r="A273" s="36" t="s">
        <v>422</v>
      </c>
      <c r="B273" s="33" t="s">
        <v>17</v>
      </c>
      <c r="C273" s="11" t="s">
        <v>423</v>
      </c>
      <c r="D273" s="12">
        <v>401000</v>
      </c>
      <c r="E273" s="34">
        <v>401000</v>
      </c>
      <c r="F273" s="35" t="str">
        <f t="shared" si="4"/>
        <v>-</v>
      </c>
    </row>
    <row r="274" spans="1:6" x14ac:dyDescent="0.2">
      <c r="A274" s="10" t="s">
        <v>31</v>
      </c>
      <c r="B274" s="33" t="s">
        <v>17</v>
      </c>
      <c r="C274" s="11" t="s">
        <v>424</v>
      </c>
      <c r="D274" s="12">
        <v>401000</v>
      </c>
      <c r="E274" s="34">
        <v>401000</v>
      </c>
      <c r="F274" s="35" t="str">
        <f t="shared" si="4"/>
        <v>-</v>
      </c>
    </row>
    <row r="275" spans="1:6" ht="101.25" x14ac:dyDescent="0.2">
      <c r="A275" s="36" t="s">
        <v>425</v>
      </c>
      <c r="B275" s="33" t="s">
        <v>17</v>
      </c>
      <c r="C275" s="11" t="s">
        <v>426</v>
      </c>
      <c r="D275" s="12">
        <v>1254400</v>
      </c>
      <c r="E275" s="34">
        <v>1064214.04</v>
      </c>
      <c r="F275" s="35">
        <f t="shared" si="4"/>
        <v>190185.95999999996</v>
      </c>
    </row>
    <row r="276" spans="1:6" x14ac:dyDescent="0.2">
      <c r="A276" s="10" t="s">
        <v>31</v>
      </c>
      <c r="B276" s="33" t="s">
        <v>17</v>
      </c>
      <c r="C276" s="11" t="s">
        <v>427</v>
      </c>
      <c r="D276" s="12">
        <v>1254400</v>
      </c>
      <c r="E276" s="34">
        <v>1064214.04</v>
      </c>
      <c r="F276" s="35">
        <f t="shared" si="4"/>
        <v>190185.95999999996</v>
      </c>
    </row>
    <row r="277" spans="1:6" ht="112.5" x14ac:dyDescent="0.2">
      <c r="A277" s="36" t="s">
        <v>428</v>
      </c>
      <c r="B277" s="33" t="s">
        <v>17</v>
      </c>
      <c r="C277" s="11" t="s">
        <v>429</v>
      </c>
      <c r="D277" s="12">
        <v>880000</v>
      </c>
      <c r="E277" s="34" t="s">
        <v>11</v>
      </c>
      <c r="F277" s="35">
        <f t="shared" si="4"/>
        <v>880000</v>
      </c>
    </row>
    <row r="278" spans="1:6" x14ac:dyDescent="0.2">
      <c r="A278" s="10" t="s">
        <v>31</v>
      </c>
      <c r="B278" s="33" t="s">
        <v>17</v>
      </c>
      <c r="C278" s="11" t="s">
        <v>430</v>
      </c>
      <c r="D278" s="12">
        <v>880000</v>
      </c>
      <c r="E278" s="34" t="s">
        <v>11</v>
      </c>
      <c r="F278" s="35">
        <f t="shared" si="4"/>
        <v>880000</v>
      </c>
    </row>
    <row r="279" spans="1:6" ht="123.75" x14ac:dyDescent="0.2">
      <c r="A279" s="36" t="s">
        <v>431</v>
      </c>
      <c r="B279" s="33" t="s">
        <v>17</v>
      </c>
      <c r="C279" s="11" t="s">
        <v>432</v>
      </c>
      <c r="D279" s="12">
        <v>6275000</v>
      </c>
      <c r="E279" s="34">
        <v>6275000</v>
      </c>
      <c r="F279" s="35" t="str">
        <f t="shared" si="4"/>
        <v>-</v>
      </c>
    </row>
    <row r="280" spans="1:6" ht="33.75" x14ac:dyDescent="0.2">
      <c r="A280" s="10" t="s">
        <v>269</v>
      </c>
      <c r="B280" s="33" t="s">
        <v>17</v>
      </c>
      <c r="C280" s="11" t="s">
        <v>433</v>
      </c>
      <c r="D280" s="12">
        <v>1040000</v>
      </c>
      <c r="E280" s="34">
        <v>1040000</v>
      </c>
      <c r="F280" s="35" t="str">
        <f t="shared" si="4"/>
        <v>-</v>
      </c>
    </row>
    <row r="281" spans="1:6" x14ac:dyDescent="0.2">
      <c r="A281" s="10" t="s">
        <v>31</v>
      </c>
      <c r="B281" s="33" t="s">
        <v>17</v>
      </c>
      <c r="C281" s="11" t="s">
        <v>434</v>
      </c>
      <c r="D281" s="12">
        <v>5235000</v>
      </c>
      <c r="E281" s="34">
        <v>5235000</v>
      </c>
      <c r="F281" s="35" t="str">
        <f t="shared" si="4"/>
        <v>-</v>
      </c>
    </row>
    <row r="282" spans="1:6" ht="112.5" x14ac:dyDescent="0.2">
      <c r="A282" s="36" t="s">
        <v>435</v>
      </c>
      <c r="B282" s="33" t="s">
        <v>17</v>
      </c>
      <c r="C282" s="11" t="s">
        <v>436</v>
      </c>
      <c r="D282" s="12">
        <v>3550400</v>
      </c>
      <c r="E282" s="34" t="s">
        <v>11</v>
      </c>
      <c r="F282" s="35">
        <f t="shared" si="4"/>
        <v>3550400</v>
      </c>
    </row>
    <row r="283" spans="1:6" x14ac:dyDescent="0.2">
      <c r="A283" s="10" t="s">
        <v>31</v>
      </c>
      <c r="B283" s="33" t="s">
        <v>17</v>
      </c>
      <c r="C283" s="11" t="s">
        <v>437</v>
      </c>
      <c r="D283" s="12">
        <v>3550400</v>
      </c>
      <c r="E283" s="34" t="s">
        <v>11</v>
      </c>
      <c r="F283" s="35">
        <f t="shared" si="4"/>
        <v>3550400</v>
      </c>
    </row>
    <row r="284" spans="1:6" ht="146.25" x14ac:dyDescent="0.2">
      <c r="A284" s="36" t="s">
        <v>438</v>
      </c>
      <c r="B284" s="33" t="s">
        <v>17</v>
      </c>
      <c r="C284" s="11" t="s">
        <v>439</v>
      </c>
      <c r="D284" s="12">
        <v>2684400</v>
      </c>
      <c r="E284" s="34">
        <v>612519.74</v>
      </c>
      <c r="F284" s="35">
        <f t="shared" si="4"/>
        <v>2071880.26</v>
      </c>
    </row>
    <row r="285" spans="1:6" x14ac:dyDescent="0.2">
      <c r="A285" s="10" t="s">
        <v>31</v>
      </c>
      <c r="B285" s="33" t="s">
        <v>17</v>
      </c>
      <c r="C285" s="11" t="s">
        <v>440</v>
      </c>
      <c r="D285" s="12">
        <v>2684400</v>
      </c>
      <c r="E285" s="34">
        <v>612519.74</v>
      </c>
      <c r="F285" s="35">
        <f t="shared" si="4"/>
        <v>2071880.26</v>
      </c>
    </row>
    <row r="286" spans="1:6" ht="146.25" x14ac:dyDescent="0.2">
      <c r="A286" s="36" t="s">
        <v>441</v>
      </c>
      <c r="B286" s="33" t="s">
        <v>17</v>
      </c>
      <c r="C286" s="11" t="s">
        <v>442</v>
      </c>
      <c r="D286" s="12">
        <v>1340800</v>
      </c>
      <c r="E286" s="34">
        <v>1305241</v>
      </c>
      <c r="F286" s="35">
        <f t="shared" si="4"/>
        <v>35559</v>
      </c>
    </row>
    <row r="287" spans="1:6" x14ac:dyDescent="0.2">
      <c r="A287" s="10" t="s">
        <v>31</v>
      </c>
      <c r="B287" s="33" t="s">
        <v>17</v>
      </c>
      <c r="C287" s="11" t="s">
        <v>443</v>
      </c>
      <c r="D287" s="12">
        <v>1340800</v>
      </c>
      <c r="E287" s="34">
        <v>1305241</v>
      </c>
      <c r="F287" s="35">
        <f t="shared" si="4"/>
        <v>35559</v>
      </c>
    </row>
    <row r="288" spans="1:6" ht="123.75" x14ac:dyDescent="0.2">
      <c r="A288" s="36" t="s">
        <v>444</v>
      </c>
      <c r="B288" s="33" t="s">
        <v>17</v>
      </c>
      <c r="C288" s="11" t="s">
        <v>445</v>
      </c>
      <c r="D288" s="12">
        <v>176117200</v>
      </c>
      <c r="E288" s="34" t="s">
        <v>11</v>
      </c>
      <c r="F288" s="35">
        <f t="shared" si="4"/>
        <v>176117200</v>
      </c>
    </row>
    <row r="289" spans="1:6" x14ac:dyDescent="0.2">
      <c r="A289" s="10" t="s">
        <v>31</v>
      </c>
      <c r="B289" s="33" t="s">
        <v>17</v>
      </c>
      <c r="C289" s="11" t="s">
        <v>446</v>
      </c>
      <c r="D289" s="12">
        <v>176117200</v>
      </c>
      <c r="E289" s="34" t="s">
        <v>11</v>
      </c>
      <c r="F289" s="35">
        <f t="shared" si="4"/>
        <v>176117200</v>
      </c>
    </row>
    <row r="290" spans="1:6" ht="33.75" x14ac:dyDescent="0.2">
      <c r="A290" s="10" t="s">
        <v>95</v>
      </c>
      <c r="B290" s="33" t="s">
        <v>17</v>
      </c>
      <c r="C290" s="11" t="s">
        <v>447</v>
      </c>
      <c r="D290" s="12">
        <v>10600</v>
      </c>
      <c r="E290" s="34">
        <v>10474.6</v>
      </c>
      <c r="F290" s="35">
        <f t="shared" si="4"/>
        <v>125.39999999999964</v>
      </c>
    </row>
    <row r="291" spans="1:6" x14ac:dyDescent="0.2">
      <c r="A291" s="10" t="s">
        <v>97</v>
      </c>
      <c r="B291" s="33" t="s">
        <v>17</v>
      </c>
      <c r="C291" s="11" t="s">
        <v>448</v>
      </c>
      <c r="D291" s="12">
        <v>10600</v>
      </c>
      <c r="E291" s="34">
        <v>10474.6</v>
      </c>
      <c r="F291" s="35">
        <f t="shared" si="4"/>
        <v>125.39999999999964</v>
      </c>
    </row>
    <row r="292" spans="1:6" ht="56.25" x14ac:dyDescent="0.2">
      <c r="A292" s="10" t="s">
        <v>99</v>
      </c>
      <c r="B292" s="33" t="s">
        <v>17</v>
      </c>
      <c r="C292" s="11" t="s">
        <v>449</v>
      </c>
      <c r="D292" s="12">
        <v>6800</v>
      </c>
      <c r="E292" s="34">
        <v>6733.95</v>
      </c>
      <c r="F292" s="35">
        <f t="shared" si="4"/>
        <v>66.050000000000182</v>
      </c>
    </row>
    <row r="293" spans="1:6" x14ac:dyDescent="0.2">
      <c r="A293" s="10" t="s">
        <v>402</v>
      </c>
      <c r="B293" s="33" t="s">
        <v>17</v>
      </c>
      <c r="C293" s="11" t="s">
        <v>450</v>
      </c>
      <c r="D293" s="12">
        <v>6800</v>
      </c>
      <c r="E293" s="34">
        <v>6733.95</v>
      </c>
      <c r="F293" s="35">
        <f t="shared" si="4"/>
        <v>66.050000000000182</v>
      </c>
    </row>
    <row r="294" spans="1:6" ht="56.25" x14ac:dyDescent="0.2">
      <c r="A294" s="10" t="s">
        <v>103</v>
      </c>
      <c r="B294" s="33" t="s">
        <v>17</v>
      </c>
      <c r="C294" s="11" t="s">
        <v>451</v>
      </c>
      <c r="D294" s="12">
        <v>3800</v>
      </c>
      <c r="E294" s="34">
        <v>3740.65</v>
      </c>
      <c r="F294" s="35">
        <f t="shared" si="4"/>
        <v>59.349999999999909</v>
      </c>
    </row>
    <row r="295" spans="1:6" x14ac:dyDescent="0.2">
      <c r="A295" s="10" t="s">
        <v>402</v>
      </c>
      <c r="B295" s="33" t="s">
        <v>17</v>
      </c>
      <c r="C295" s="11" t="s">
        <v>452</v>
      </c>
      <c r="D295" s="12">
        <v>3800</v>
      </c>
      <c r="E295" s="34">
        <v>3740.65</v>
      </c>
      <c r="F295" s="35">
        <f t="shared" si="4"/>
        <v>59.349999999999909</v>
      </c>
    </row>
    <row r="296" spans="1:6" x14ac:dyDescent="0.2">
      <c r="A296" s="21" t="s">
        <v>453</v>
      </c>
      <c r="B296" s="22" t="s">
        <v>17</v>
      </c>
      <c r="C296" s="23" t="s">
        <v>454</v>
      </c>
      <c r="D296" s="24">
        <v>3418000</v>
      </c>
      <c r="E296" s="25">
        <v>3109966.41</v>
      </c>
      <c r="F296" s="26">
        <f t="shared" si="4"/>
        <v>308033.58999999985</v>
      </c>
    </row>
    <row r="297" spans="1:6" x14ac:dyDescent="0.2">
      <c r="A297" s="10" t="s">
        <v>455</v>
      </c>
      <c r="B297" s="33" t="s">
        <v>17</v>
      </c>
      <c r="C297" s="11" t="s">
        <v>456</v>
      </c>
      <c r="D297" s="12">
        <v>3418000</v>
      </c>
      <c r="E297" s="34">
        <v>3109966.41</v>
      </c>
      <c r="F297" s="35">
        <f t="shared" si="4"/>
        <v>308033.58999999985</v>
      </c>
    </row>
    <row r="298" spans="1:6" ht="33.75" x14ac:dyDescent="0.2">
      <c r="A298" s="10" t="s">
        <v>457</v>
      </c>
      <c r="B298" s="33" t="s">
        <v>17</v>
      </c>
      <c r="C298" s="11" t="s">
        <v>458</v>
      </c>
      <c r="D298" s="12">
        <v>3418000</v>
      </c>
      <c r="E298" s="34">
        <v>3109966.41</v>
      </c>
      <c r="F298" s="35">
        <f t="shared" si="4"/>
        <v>308033.58999999985</v>
      </c>
    </row>
    <row r="299" spans="1:6" ht="22.5" x14ac:dyDescent="0.2">
      <c r="A299" s="10" t="s">
        <v>459</v>
      </c>
      <c r="B299" s="33" t="s">
        <v>17</v>
      </c>
      <c r="C299" s="11" t="s">
        <v>460</v>
      </c>
      <c r="D299" s="12">
        <v>3418000</v>
      </c>
      <c r="E299" s="34">
        <v>3109966.41</v>
      </c>
      <c r="F299" s="35">
        <f t="shared" si="4"/>
        <v>308033.58999999985</v>
      </c>
    </row>
    <row r="300" spans="1:6" ht="67.5" x14ac:dyDescent="0.2">
      <c r="A300" s="36" t="s">
        <v>461</v>
      </c>
      <c r="B300" s="33" t="s">
        <v>17</v>
      </c>
      <c r="C300" s="11" t="s">
        <v>462</v>
      </c>
      <c r="D300" s="12">
        <v>591000</v>
      </c>
      <c r="E300" s="34">
        <v>410974.09</v>
      </c>
      <c r="F300" s="35">
        <f t="shared" si="4"/>
        <v>180025.90999999997</v>
      </c>
    </row>
    <row r="301" spans="1:6" x14ac:dyDescent="0.2">
      <c r="A301" s="10" t="s">
        <v>31</v>
      </c>
      <c r="B301" s="33" t="s">
        <v>17</v>
      </c>
      <c r="C301" s="11" t="s">
        <v>463</v>
      </c>
      <c r="D301" s="12">
        <v>591000</v>
      </c>
      <c r="E301" s="34">
        <v>410974.09</v>
      </c>
      <c r="F301" s="35">
        <f t="shared" si="4"/>
        <v>180025.90999999997</v>
      </c>
    </row>
    <row r="302" spans="1:6" ht="78.75" x14ac:dyDescent="0.2">
      <c r="A302" s="36" t="s">
        <v>464</v>
      </c>
      <c r="B302" s="33" t="s">
        <v>17</v>
      </c>
      <c r="C302" s="11" t="s">
        <v>465</v>
      </c>
      <c r="D302" s="12">
        <v>2827000</v>
      </c>
      <c r="E302" s="34">
        <v>2698992.32</v>
      </c>
      <c r="F302" s="35">
        <f t="shared" si="4"/>
        <v>128007.68000000017</v>
      </c>
    </row>
    <row r="303" spans="1:6" x14ac:dyDescent="0.2">
      <c r="A303" s="10" t="s">
        <v>31</v>
      </c>
      <c r="B303" s="33" t="s">
        <v>17</v>
      </c>
      <c r="C303" s="11" t="s">
        <v>466</v>
      </c>
      <c r="D303" s="12">
        <v>2827000</v>
      </c>
      <c r="E303" s="34">
        <v>2698992.32</v>
      </c>
      <c r="F303" s="35">
        <f t="shared" si="4"/>
        <v>128007.68000000017</v>
      </c>
    </row>
    <row r="304" spans="1:6" x14ac:dyDescent="0.2">
      <c r="A304" s="21" t="s">
        <v>467</v>
      </c>
      <c r="B304" s="22" t="s">
        <v>17</v>
      </c>
      <c r="C304" s="23" t="s">
        <v>468</v>
      </c>
      <c r="D304" s="24">
        <v>30000</v>
      </c>
      <c r="E304" s="25">
        <v>24000</v>
      </c>
      <c r="F304" s="26">
        <f t="shared" si="4"/>
        <v>6000</v>
      </c>
    </row>
    <row r="305" spans="1:6" ht="22.5" x14ac:dyDescent="0.2">
      <c r="A305" s="10" t="s">
        <v>469</v>
      </c>
      <c r="B305" s="33" t="s">
        <v>17</v>
      </c>
      <c r="C305" s="11" t="s">
        <v>470</v>
      </c>
      <c r="D305" s="12">
        <v>30000</v>
      </c>
      <c r="E305" s="34">
        <v>24000</v>
      </c>
      <c r="F305" s="35">
        <f t="shared" si="4"/>
        <v>6000</v>
      </c>
    </row>
    <row r="306" spans="1:6" ht="22.5" x14ac:dyDescent="0.2">
      <c r="A306" s="10" t="s">
        <v>33</v>
      </c>
      <c r="B306" s="33" t="s">
        <v>17</v>
      </c>
      <c r="C306" s="11" t="s">
        <v>471</v>
      </c>
      <c r="D306" s="12">
        <v>30000</v>
      </c>
      <c r="E306" s="34">
        <v>24000</v>
      </c>
      <c r="F306" s="35">
        <f t="shared" si="4"/>
        <v>6000</v>
      </c>
    </row>
    <row r="307" spans="1:6" ht="33.75" x14ac:dyDescent="0.2">
      <c r="A307" s="10" t="s">
        <v>35</v>
      </c>
      <c r="B307" s="33" t="s">
        <v>17</v>
      </c>
      <c r="C307" s="11" t="s">
        <v>472</v>
      </c>
      <c r="D307" s="12">
        <v>30000</v>
      </c>
      <c r="E307" s="34">
        <v>24000</v>
      </c>
      <c r="F307" s="35">
        <f t="shared" si="4"/>
        <v>6000</v>
      </c>
    </row>
    <row r="308" spans="1:6" ht="67.5" x14ac:dyDescent="0.2">
      <c r="A308" s="10" t="s">
        <v>37</v>
      </c>
      <c r="B308" s="33" t="s">
        <v>17</v>
      </c>
      <c r="C308" s="11" t="s">
        <v>473</v>
      </c>
      <c r="D308" s="12">
        <v>30000</v>
      </c>
      <c r="E308" s="34">
        <v>24000</v>
      </c>
      <c r="F308" s="35">
        <f t="shared" si="4"/>
        <v>6000</v>
      </c>
    </row>
    <row r="309" spans="1:6" x14ac:dyDescent="0.2">
      <c r="A309" s="10" t="s">
        <v>31</v>
      </c>
      <c r="B309" s="33" t="s">
        <v>17</v>
      </c>
      <c r="C309" s="11" t="s">
        <v>474</v>
      </c>
      <c r="D309" s="12">
        <v>30000</v>
      </c>
      <c r="E309" s="34">
        <v>24000</v>
      </c>
      <c r="F309" s="35">
        <f t="shared" si="4"/>
        <v>6000</v>
      </c>
    </row>
    <row r="310" spans="1:6" x14ac:dyDescent="0.2">
      <c r="A310" s="21" t="s">
        <v>475</v>
      </c>
      <c r="B310" s="22" t="s">
        <v>17</v>
      </c>
      <c r="C310" s="23" t="s">
        <v>476</v>
      </c>
      <c r="D310" s="24">
        <v>119354300</v>
      </c>
      <c r="E310" s="25">
        <v>77109148.560000002</v>
      </c>
      <c r="F310" s="26">
        <f t="shared" si="4"/>
        <v>42245151.439999998</v>
      </c>
    </row>
    <row r="311" spans="1:6" x14ac:dyDescent="0.2">
      <c r="A311" s="10" t="s">
        <v>477</v>
      </c>
      <c r="B311" s="33" t="s">
        <v>17</v>
      </c>
      <c r="C311" s="11" t="s">
        <v>478</v>
      </c>
      <c r="D311" s="12">
        <v>119354300</v>
      </c>
      <c r="E311" s="34">
        <v>77109148.560000002</v>
      </c>
      <c r="F311" s="35">
        <f t="shared" si="4"/>
        <v>42245151.439999998</v>
      </c>
    </row>
    <row r="312" spans="1:6" ht="22.5" x14ac:dyDescent="0.2">
      <c r="A312" s="10" t="s">
        <v>479</v>
      </c>
      <c r="B312" s="33" t="s">
        <v>17</v>
      </c>
      <c r="C312" s="11" t="s">
        <v>480</v>
      </c>
      <c r="D312" s="12">
        <v>119341700</v>
      </c>
      <c r="E312" s="34">
        <v>77097175.359999999</v>
      </c>
      <c r="F312" s="35">
        <f t="shared" si="4"/>
        <v>42244524.640000001</v>
      </c>
    </row>
    <row r="313" spans="1:6" ht="33.75" x14ac:dyDescent="0.2">
      <c r="A313" s="10" t="s">
        <v>481</v>
      </c>
      <c r="B313" s="33" t="s">
        <v>17</v>
      </c>
      <c r="C313" s="11" t="s">
        <v>482</v>
      </c>
      <c r="D313" s="12">
        <v>17373700</v>
      </c>
      <c r="E313" s="34">
        <v>13032534.890000001</v>
      </c>
      <c r="F313" s="35">
        <f t="shared" si="4"/>
        <v>4341165.1099999994</v>
      </c>
    </row>
    <row r="314" spans="1:6" ht="90" x14ac:dyDescent="0.2">
      <c r="A314" s="36" t="s">
        <v>483</v>
      </c>
      <c r="B314" s="33" t="s">
        <v>17</v>
      </c>
      <c r="C314" s="11" t="s">
        <v>484</v>
      </c>
      <c r="D314" s="12">
        <v>17373700</v>
      </c>
      <c r="E314" s="34">
        <v>13032534.890000001</v>
      </c>
      <c r="F314" s="35">
        <f t="shared" si="4"/>
        <v>4341165.1099999994</v>
      </c>
    </row>
    <row r="315" spans="1:6" ht="45" x14ac:dyDescent="0.2">
      <c r="A315" s="10" t="s">
        <v>400</v>
      </c>
      <c r="B315" s="33" t="s">
        <v>17</v>
      </c>
      <c r="C315" s="11" t="s">
        <v>485</v>
      </c>
      <c r="D315" s="12">
        <v>14218600</v>
      </c>
      <c r="E315" s="34">
        <v>11569699.15</v>
      </c>
      <c r="F315" s="35">
        <f t="shared" si="4"/>
        <v>2648900.8499999996</v>
      </c>
    </row>
    <row r="316" spans="1:6" x14ac:dyDescent="0.2">
      <c r="A316" s="10" t="s">
        <v>402</v>
      </c>
      <c r="B316" s="33" t="s">
        <v>17</v>
      </c>
      <c r="C316" s="11" t="s">
        <v>486</v>
      </c>
      <c r="D316" s="12">
        <v>3155100</v>
      </c>
      <c r="E316" s="34">
        <v>1462835.74</v>
      </c>
      <c r="F316" s="35">
        <f t="shared" si="4"/>
        <v>1692264.26</v>
      </c>
    </row>
    <row r="317" spans="1:6" x14ac:dyDescent="0.2">
      <c r="A317" s="10" t="s">
        <v>487</v>
      </c>
      <c r="B317" s="33" t="s">
        <v>17</v>
      </c>
      <c r="C317" s="11" t="s">
        <v>488</v>
      </c>
      <c r="D317" s="12">
        <v>96884400</v>
      </c>
      <c r="E317" s="34">
        <v>59397876.060000002</v>
      </c>
      <c r="F317" s="35">
        <f t="shared" si="4"/>
        <v>37486523.939999998</v>
      </c>
    </row>
    <row r="318" spans="1:6" ht="67.5" x14ac:dyDescent="0.2">
      <c r="A318" s="36" t="s">
        <v>489</v>
      </c>
      <c r="B318" s="33" t="s">
        <v>17</v>
      </c>
      <c r="C318" s="11" t="s">
        <v>490</v>
      </c>
      <c r="D318" s="12">
        <v>22939000</v>
      </c>
      <c r="E318" s="34">
        <v>17051415.370000001</v>
      </c>
      <c r="F318" s="35">
        <f t="shared" si="4"/>
        <v>5887584.629999999</v>
      </c>
    </row>
    <row r="319" spans="1:6" ht="45" x14ac:dyDescent="0.2">
      <c r="A319" s="10" t="s">
        <v>400</v>
      </c>
      <c r="B319" s="33" t="s">
        <v>17</v>
      </c>
      <c r="C319" s="11" t="s">
        <v>491</v>
      </c>
      <c r="D319" s="12">
        <v>21335200</v>
      </c>
      <c r="E319" s="34">
        <v>16269305.33</v>
      </c>
      <c r="F319" s="35">
        <f t="shared" si="4"/>
        <v>5065894.67</v>
      </c>
    </row>
    <row r="320" spans="1:6" x14ac:dyDescent="0.2">
      <c r="A320" s="10" t="s">
        <v>402</v>
      </c>
      <c r="B320" s="33" t="s">
        <v>17</v>
      </c>
      <c r="C320" s="11" t="s">
        <v>492</v>
      </c>
      <c r="D320" s="12">
        <v>1603800</v>
      </c>
      <c r="E320" s="34">
        <v>782110.04</v>
      </c>
      <c r="F320" s="35">
        <f t="shared" si="4"/>
        <v>821689.96</v>
      </c>
    </row>
    <row r="321" spans="1:6" ht="90" x14ac:dyDescent="0.2">
      <c r="A321" s="36" t="s">
        <v>493</v>
      </c>
      <c r="B321" s="33" t="s">
        <v>17</v>
      </c>
      <c r="C321" s="11" t="s">
        <v>494</v>
      </c>
      <c r="D321" s="12">
        <v>8560000</v>
      </c>
      <c r="E321" s="34">
        <v>7845700</v>
      </c>
      <c r="F321" s="35">
        <f t="shared" si="4"/>
        <v>714300</v>
      </c>
    </row>
    <row r="322" spans="1:6" x14ac:dyDescent="0.2">
      <c r="A322" s="10" t="s">
        <v>12</v>
      </c>
      <c r="B322" s="33" t="s">
        <v>17</v>
      </c>
      <c r="C322" s="11" t="s">
        <v>495</v>
      </c>
      <c r="D322" s="12">
        <v>8560000</v>
      </c>
      <c r="E322" s="34">
        <v>7845700</v>
      </c>
      <c r="F322" s="35">
        <f t="shared" si="4"/>
        <v>714300</v>
      </c>
    </row>
    <row r="323" spans="1:6" ht="56.25" x14ac:dyDescent="0.2">
      <c r="A323" s="10" t="s">
        <v>496</v>
      </c>
      <c r="B323" s="33" t="s">
        <v>17</v>
      </c>
      <c r="C323" s="11" t="s">
        <v>497</v>
      </c>
      <c r="D323" s="12">
        <v>65385400</v>
      </c>
      <c r="E323" s="34">
        <v>34500760.689999998</v>
      </c>
      <c r="F323" s="35">
        <f t="shared" si="4"/>
        <v>30884639.310000002</v>
      </c>
    </row>
    <row r="324" spans="1:6" x14ac:dyDescent="0.2">
      <c r="A324" s="10" t="s">
        <v>402</v>
      </c>
      <c r="B324" s="33" t="s">
        <v>17</v>
      </c>
      <c r="C324" s="11" t="s">
        <v>498</v>
      </c>
      <c r="D324" s="12">
        <v>65385400</v>
      </c>
      <c r="E324" s="34">
        <v>34500760.689999998</v>
      </c>
      <c r="F324" s="35">
        <f t="shared" si="4"/>
        <v>30884639.310000002</v>
      </c>
    </row>
    <row r="325" spans="1:6" ht="22.5" x14ac:dyDescent="0.2">
      <c r="A325" s="10" t="s">
        <v>499</v>
      </c>
      <c r="B325" s="33" t="s">
        <v>17</v>
      </c>
      <c r="C325" s="11" t="s">
        <v>500</v>
      </c>
      <c r="D325" s="12">
        <v>3744600</v>
      </c>
      <c r="E325" s="34">
        <v>3671672.41</v>
      </c>
      <c r="F325" s="35">
        <f t="shared" si="4"/>
        <v>72927.589999999851</v>
      </c>
    </row>
    <row r="326" spans="1:6" ht="67.5" x14ac:dyDescent="0.2">
      <c r="A326" s="36" t="s">
        <v>501</v>
      </c>
      <c r="B326" s="33" t="s">
        <v>17</v>
      </c>
      <c r="C326" s="11" t="s">
        <v>502</v>
      </c>
      <c r="D326" s="12">
        <v>3744600</v>
      </c>
      <c r="E326" s="34">
        <v>3671672.41</v>
      </c>
      <c r="F326" s="35">
        <f t="shared" si="4"/>
        <v>72927.589999999851</v>
      </c>
    </row>
    <row r="327" spans="1:6" ht="33.75" x14ac:dyDescent="0.2">
      <c r="A327" s="10" t="s">
        <v>269</v>
      </c>
      <c r="B327" s="33" t="s">
        <v>17</v>
      </c>
      <c r="C327" s="11" t="s">
        <v>503</v>
      </c>
      <c r="D327" s="12">
        <v>3744600</v>
      </c>
      <c r="E327" s="34">
        <v>3671672.41</v>
      </c>
      <c r="F327" s="35">
        <f t="shared" si="4"/>
        <v>72927.589999999851</v>
      </c>
    </row>
    <row r="328" spans="1:6" x14ac:dyDescent="0.2">
      <c r="A328" s="10" t="s">
        <v>504</v>
      </c>
      <c r="B328" s="33" t="s">
        <v>17</v>
      </c>
      <c r="C328" s="11" t="s">
        <v>505</v>
      </c>
      <c r="D328" s="12">
        <v>1339000</v>
      </c>
      <c r="E328" s="34">
        <v>995092</v>
      </c>
      <c r="F328" s="35">
        <f t="shared" si="4"/>
        <v>343908</v>
      </c>
    </row>
    <row r="329" spans="1:6" ht="67.5" x14ac:dyDescent="0.2">
      <c r="A329" s="36" t="s">
        <v>506</v>
      </c>
      <c r="B329" s="33" t="s">
        <v>17</v>
      </c>
      <c r="C329" s="11" t="s">
        <v>507</v>
      </c>
      <c r="D329" s="12">
        <v>1339000</v>
      </c>
      <c r="E329" s="34">
        <v>995092</v>
      </c>
      <c r="F329" s="35">
        <f t="shared" si="4"/>
        <v>343908</v>
      </c>
    </row>
    <row r="330" spans="1:6" ht="45" x14ac:dyDescent="0.2">
      <c r="A330" s="10" t="s">
        <v>400</v>
      </c>
      <c r="B330" s="33" t="s">
        <v>17</v>
      </c>
      <c r="C330" s="11" t="s">
        <v>508</v>
      </c>
      <c r="D330" s="12">
        <v>1339000</v>
      </c>
      <c r="E330" s="34">
        <v>995092</v>
      </c>
      <c r="F330" s="35">
        <f t="shared" si="4"/>
        <v>343908</v>
      </c>
    </row>
    <row r="331" spans="1:6" ht="33.75" x14ac:dyDescent="0.2">
      <c r="A331" s="10" t="s">
        <v>95</v>
      </c>
      <c r="B331" s="33" t="s">
        <v>17</v>
      </c>
      <c r="C331" s="11" t="s">
        <v>509</v>
      </c>
      <c r="D331" s="12">
        <v>12600</v>
      </c>
      <c r="E331" s="34">
        <v>11973.2</v>
      </c>
      <c r="F331" s="35">
        <f t="shared" si="4"/>
        <v>626.79999999999927</v>
      </c>
    </row>
    <row r="332" spans="1:6" x14ac:dyDescent="0.2">
      <c r="A332" s="10" t="s">
        <v>97</v>
      </c>
      <c r="B332" s="33" t="s">
        <v>17</v>
      </c>
      <c r="C332" s="11" t="s">
        <v>510</v>
      </c>
      <c r="D332" s="12">
        <v>12600</v>
      </c>
      <c r="E332" s="34">
        <v>11973.2</v>
      </c>
      <c r="F332" s="35">
        <f t="shared" si="4"/>
        <v>626.79999999999927</v>
      </c>
    </row>
    <row r="333" spans="1:6" ht="56.25" x14ac:dyDescent="0.2">
      <c r="A333" s="10" t="s">
        <v>99</v>
      </c>
      <c r="B333" s="33" t="s">
        <v>17</v>
      </c>
      <c r="C333" s="11" t="s">
        <v>511</v>
      </c>
      <c r="D333" s="12">
        <v>2400</v>
      </c>
      <c r="E333" s="34">
        <v>2244.65</v>
      </c>
      <c r="F333" s="35">
        <f t="shared" si="4"/>
        <v>155.34999999999991</v>
      </c>
    </row>
    <row r="334" spans="1:6" x14ac:dyDescent="0.2">
      <c r="A334" s="10" t="s">
        <v>402</v>
      </c>
      <c r="B334" s="33" t="s">
        <v>17</v>
      </c>
      <c r="C334" s="11" t="s">
        <v>512</v>
      </c>
      <c r="D334" s="12">
        <v>2400</v>
      </c>
      <c r="E334" s="34">
        <v>2244.65</v>
      </c>
      <c r="F334" s="35">
        <f t="shared" si="4"/>
        <v>155.34999999999991</v>
      </c>
    </row>
    <row r="335" spans="1:6" ht="56.25" x14ac:dyDescent="0.2">
      <c r="A335" s="10" t="s">
        <v>103</v>
      </c>
      <c r="B335" s="33" t="s">
        <v>17</v>
      </c>
      <c r="C335" s="11" t="s">
        <v>513</v>
      </c>
      <c r="D335" s="12">
        <v>10200</v>
      </c>
      <c r="E335" s="34">
        <v>9728.5499999999993</v>
      </c>
      <c r="F335" s="35">
        <f t="shared" ref="F335:F353" si="5">IF(OR(D335="-",IF(E335="-",0,E335)&gt;=IF(D335="-",0,D335)),"-",IF(D335="-",0,D335)-IF(E335="-",0,E335))</f>
        <v>471.45000000000073</v>
      </c>
    </row>
    <row r="336" spans="1:6" x14ac:dyDescent="0.2">
      <c r="A336" s="10" t="s">
        <v>402</v>
      </c>
      <c r="B336" s="33" t="s">
        <v>17</v>
      </c>
      <c r="C336" s="11" t="s">
        <v>514</v>
      </c>
      <c r="D336" s="12">
        <v>10200</v>
      </c>
      <c r="E336" s="34">
        <v>9728.5499999999993</v>
      </c>
      <c r="F336" s="35">
        <f t="shared" si="5"/>
        <v>471.45000000000073</v>
      </c>
    </row>
    <row r="337" spans="1:6" x14ac:dyDescent="0.2">
      <c r="A337" s="21" t="s">
        <v>515</v>
      </c>
      <c r="B337" s="22" t="s">
        <v>17</v>
      </c>
      <c r="C337" s="23" t="s">
        <v>516</v>
      </c>
      <c r="D337" s="24">
        <v>844300</v>
      </c>
      <c r="E337" s="25">
        <v>786652.57</v>
      </c>
      <c r="F337" s="26">
        <f t="shared" si="5"/>
        <v>57647.430000000051</v>
      </c>
    </row>
    <row r="338" spans="1:6" x14ac:dyDescent="0.2">
      <c r="A338" s="10" t="s">
        <v>517</v>
      </c>
      <c r="B338" s="33" t="s">
        <v>17</v>
      </c>
      <c r="C338" s="11" t="s">
        <v>518</v>
      </c>
      <c r="D338" s="12">
        <v>561700</v>
      </c>
      <c r="E338" s="34">
        <v>510382.57</v>
      </c>
      <c r="F338" s="35">
        <f t="shared" si="5"/>
        <v>51317.429999999993</v>
      </c>
    </row>
    <row r="339" spans="1:6" ht="22.5" x14ac:dyDescent="0.2">
      <c r="A339" s="10" t="s">
        <v>519</v>
      </c>
      <c r="B339" s="33" t="s">
        <v>17</v>
      </c>
      <c r="C339" s="11" t="s">
        <v>520</v>
      </c>
      <c r="D339" s="12">
        <v>561700</v>
      </c>
      <c r="E339" s="34">
        <v>510382.57</v>
      </c>
      <c r="F339" s="35">
        <f t="shared" si="5"/>
        <v>51317.429999999993</v>
      </c>
    </row>
    <row r="340" spans="1:6" ht="45" x14ac:dyDescent="0.2">
      <c r="A340" s="10" t="s">
        <v>521</v>
      </c>
      <c r="B340" s="33" t="s">
        <v>17</v>
      </c>
      <c r="C340" s="11" t="s">
        <v>522</v>
      </c>
      <c r="D340" s="12">
        <v>561700</v>
      </c>
      <c r="E340" s="34">
        <v>510382.57</v>
      </c>
      <c r="F340" s="35">
        <f t="shared" si="5"/>
        <v>51317.429999999993</v>
      </c>
    </row>
    <row r="341" spans="1:6" ht="101.25" x14ac:dyDescent="0.2">
      <c r="A341" s="36" t="s">
        <v>523</v>
      </c>
      <c r="B341" s="33" t="s">
        <v>17</v>
      </c>
      <c r="C341" s="11" t="s">
        <v>524</v>
      </c>
      <c r="D341" s="12">
        <v>561700</v>
      </c>
      <c r="E341" s="34">
        <v>510382.57</v>
      </c>
      <c r="F341" s="35">
        <f t="shared" si="5"/>
        <v>51317.429999999993</v>
      </c>
    </row>
    <row r="342" spans="1:6" x14ac:dyDescent="0.2">
      <c r="A342" s="10" t="s">
        <v>525</v>
      </c>
      <c r="B342" s="33" t="s">
        <v>17</v>
      </c>
      <c r="C342" s="11" t="s">
        <v>526</v>
      </c>
      <c r="D342" s="12">
        <v>561700</v>
      </c>
      <c r="E342" s="34">
        <v>510382.57</v>
      </c>
      <c r="F342" s="35">
        <f t="shared" si="5"/>
        <v>51317.429999999993</v>
      </c>
    </row>
    <row r="343" spans="1:6" x14ac:dyDescent="0.2">
      <c r="A343" s="10" t="s">
        <v>527</v>
      </c>
      <c r="B343" s="33" t="s">
        <v>17</v>
      </c>
      <c r="C343" s="11" t="s">
        <v>528</v>
      </c>
      <c r="D343" s="12">
        <v>282600</v>
      </c>
      <c r="E343" s="34">
        <v>276270</v>
      </c>
      <c r="F343" s="35">
        <f t="shared" si="5"/>
        <v>6330</v>
      </c>
    </row>
    <row r="344" spans="1:6" ht="33.75" x14ac:dyDescent="0.2">
      <c r="A344" s="10" t="s">
        <v>95</v>
      </c>
      <c r="B344" s="33" t="s">
        <v>17</v>
      </c>
      <c r="C344" s="11" t="s">
        <v>529</v>
      </c>
      <c r="D344" s="12">
        <v>282600</v>
      </c>
      <c r="E344" s="34">
        <v>276270</v>
      </c>
      <c r="F344" s="35">
        <f t="shared" si="5"/>
        <v>6330</v>
      </c>
    </row>
    <row r="345" spans="1:6" x14ac:dyDescent="0.2">
      <c r="A345" s="10" t="s">
        <v>97</v>
      </c>
      <c r="B345" s="33" t="s">
        <v>17</v>
      </c>
      <c r="C345" s="11" t="s">
        <v>530</v>
      </c>
      <c r="D345" s="12">
        <v>282600</v>
      </c>
      <c r="E345" s="34">
        <v>276270</v>
      </c>
      <c r="F345" s="35">
        <f t="shared" si="5"/>
        <v>6330</v>
      </c>
    </row>
    <row r="346" spans="1:6" ht="56.25" x14ac:dyDescent="0.2">
      <c r="A346" s="10" t="s">
        <v>103</v>
      </c>
      <c r="B346" s="33" t="s">
        <v>17</v>
      </c>
      <c r="C346" s="11" t="s">
        <v>531</v>
      </c>
      <c r="D346" s="12">
        <v>282600</v>
      </c>
      <c r="E346" s="34">
        <v>276270</v>
      </c>
      <c r="F346" s="35">
        <f t="shared" si="5"/>
        <v>6330</v>
      </c>
    </row>
    <row r="347" spans="1:6" ht="33.75" x14ac:dyDescent="0.2">
      <c r="A347" s="10" t="s">
        <v>532</v>
      </c>
      <c r="B347" s="33" t="s">
        <v>17</v>
      </c>
      <c r="C347" s="11" t="s">
        <v>533</v>
      </c>
      <c r="D347" s="12">
        <v>282600</v>
      </c>
      <c r="E347" s="34">
        <v>276270</v>
      </c>
      <c r="F347" s="35">
        <f t="shared" si="5"/>
        <v>6330</v>
      </c>
    </row>
    <row r="348" spans="1:6" x14ac:dyDescent="0.2">
      <c r="A348" s="21" t="s">
        <v>534</v>
      </c>
      <c r="B348" s="22" t="s">
        <v>17</v>
      </c>
      <c r="C348" s="23" t="s">
        <v>535</v>
      </c>
      <c r="D348" s="24">
        <v>517000</v>
      </c>
      <c r="E348" s="25">
        <v>472900</v>
      </c>
      <c r="F348" s="26">
        <f t="shared" si="5"/>
        <v>44100</v>
      </c>
    </row>
    <row r="349" spans="1:6" x14ac:dyDescent="0.2">
      <c r="A349" s="10" t="s">
        <v>536</v>
      </c>
      <c r="B349" s="33" t="s">
        <v>17</v>
      </c>
      <c r="C349" s="11" t="s">
        <v>537</v>
      </c>
      <c r="D349" s="12">
        <v>517000</v>
      </c>
      <c r="E349" s="34">
        <v>472900</v>
      </c>
      <c r="F349" s="35">
        <f t="shared" si="5"/>
        <v>44100</v>
      </c>
    </row>
    <row r="350" spans="1:6" ht="22.5" x14ac:dyDescent="0.2">
      <c r="A350" s="10" t="s">
        <v>479</v>
      </c>
      <c r="B350" s="33" t="s">
        <v>17</v>
      </c>
      <c r="C350" s="11" t="s">
        <v>538</v>
      </c>
      <c r="D350" s="12">
        <v>517000</v>
      </c>
      <c r="E350" s="34">
        <v>472900</v>
      </c>
      <c r="F350" s="35">
        <f t="shared" si="5"/>
        <v>44100</v>
      </c>
    </row>
    <row r="351" spans="1:6" ht="22.5" x14ac:dyDescent="0.2">
      <c r="A351" s="10" t="s">
        <v>539</v>
      </c>
      <c r="B351" s="33" t="s">
        <v>17</v>
      </c>
      <c r="C351" s="11" t="s">
        <v>540</v>
      </c>
      <c r="D351" s="12">
        <v>517000</v>
      </c>
      <c r="E351" s="34">
        <v>472900</v>
      </c>
      <c r="F351" s="35">
        <f t="shared" si="5"/>
        <v>44100</v>
      </c>
    </row>
    <row r="352" spans="1:6" ht="112.5" x14ac:dyDescent="0.2">
      <c r="A352" s="36" t="s">
        <v>541</v>
      </c>
      <c r="B352" s="33" t="s">
        <v>17</v>
      </c>
      <c r="C352" s="11" t="s">
        <v>542</v>
      </c>
      <c r="D352" s="12">
        <v>517000</v>
      </c>
      <c r="E352" s="34">
        <v>472900</v>
      </c>
      <c r="F352" s="35">
        <f t="shared" si="5"/>
        <v>44100</v>
      </c>
    </row>
    <row r="353" spans="1:6" x14ac:dyDescent="0.2">
      <c r="A353" s="10" t="s">
        <v>12</v>
      </c>
      <c r="B353" s="33" t="s">
        <v>17</v>
      </c>
      <c r="C353" s="11" t="s">
        <v>543</v>
      </c>
      <c r="D353" s="12">
        <v>517000</v>
      </c>
      <c r="E353" s="34">
        <v>472900</v>
      </c>
      <c r="F353" s="35">
        <f t="shared" si="5"/>
        <v>44100</v>
      </c>
    </row>
    <row r="354" spans="1:6" ht="9" customHeight="1" x14ac:dyDescent="0.2">
      <c r="A354" s="37"/>
      <c r="B354" s="38"/>
      <c r="C354" s="39"/>
      <c r="D354" s="40"/>
      <c r="E354" s="38"/>
      <c r="F354" s="38"/>
    </row>
    <row r="355" spans="1:6" ht="13.5" customHeight="1" x14ac:dyDescent="0.2">
      <c r="A355" s="41" t="s">
        <v>544</v>
      </c>
      <c r="B355" s="42" t="s">
        <v>545</v>
      </c>
      <c r="C355" s="43" t="s">
        <v>18</v>
      </c>
      <c r="D355" s="44">
        <v>-32606200</v>
      </c>
      <c r="E355" s="44">
        <v>-21897845.920000002</v>
      </c>
      <c r="F355" s="45" t="s">
        <v>546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G54"/>
  <sheetViews>
    <sheetView showGridLines="0" workbookViewId="0">
      <selection activeCell="BW25" sqref="BW25:CN25"/>
    </sheetView>
  </sheetViews>
  <sheetFormatPr defaultColWidth="0.85546875" defaultRowHeight="12" x14ac:dyDescent="0.2"/>
  <cols>
    <col min="1" max="13" width="0.85546875" style="46"/>
    <col min="14" max="14" width="1.7109375" style="46" customWidth="1"/>
    <col min="15" max="23" width="0.85546875" style="46"/>
    <col min="24" max="24" width="6.85546875" style="46" customWidth="1"/>
    <col min="25" max="27" width="0.85546875" style="46"/>
    <col min="28" max="28" width="6.85546875" style="46" customWidth="1"/>
    <col min="29" max="50" width="0.85546875" style="46"/>
    <col min="51" max="51" width="7.7109375" style="46" customWidth="1"/>
    <col min="52" max="73" width="0.85546875" style="46"/>
    <col min="74" max="74" width="3.7109375" style="46" customWidth="1"/>
    <col min="75" max="91" width="0.85546875" style="46"/>
    <col min="92" max="92" width="5.7109375" style="46" customWidth="1"/>
    <col min="93" max="109" width="0.85546875" style="46"/>
    <col min="110" max="110" width="8.5703125" style="46" customWidth="1"/>
    <col min="111" max="111" width="30.140625" style="46" customWidth="1"/>
    <col min="112" max="112" width="6" style="46" customWidth="1"/>
    <col min="113" max="16384" width="0.85546875" style="46"/>
  </cols>
  <sheetData>
    <row r="1" spans="1:111" ht="11.1" customHeight="1" x14ac:dyDescent="0.2">
      <c r="CU1" s="152" t="s">
        <v>572</v>
      </c>
      <c r="CV1" s="152"/>
      <c r="CW1" s="152"/>
      <c r="CX1" s="152"/>
      <c r="CY1" s="152"/>
      <c r="CZ1" s="152"/>
      <c r="DA1" s="152"/>
      <c r="DB1" s="152"/>
      <c r="DC1" s="152"/>
      <c r="DD1" s="152"/>
      <c r="DE1" s="152"/>
      <c r="DF1" s="152"/>
    </row>
    <row r="2" spans="1:111" s="47" customFormat="1" ht="13.15" customHeight="1" x14ac:dyDescent="0.2">
      <c r="A2" s="190" t="s">
        <v>573</v>
      </c>
      <c r="B2" s="190"/>
      <c r="C2" s="190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  <c r="X2" s="190"/>
      <c r="Y2" s="190"/>
      <c r="Z2" s="190"/>
      <c r="AA2" s="190"/>
      <c r="AB2" s="190"/>
      <c r="AC2" s="190"/>
      <c r="AD2" s="190"/>
      <c r="AE2" s="190"/>
      <c r="AF2" s="190"/>
      <c r="AG2" s="190"/>
      <c r="AH2" s="190"/>
      <c r="AI2" s="190"/>
      <c r="AJ2" s="190"/>
      <c r="AK2" s="190"/>
      <c r="AL2" s="190"/>
      <c r="AM2" s="190"/>
      <c r="AN2" s="190"/>
      <c r="AO2" s="190"/>
      <c r="AP2" s="190"/>
      <c r="AQ2" s="190"/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F2" s="190"/>
      <c r="BG2" s="190"/>
      <c r="BH2" s="190"/>
      <c r="BI2" s="190"/>
      <c r="BJ2" s="190"/>
      <c r="BK2" s="190"/>
      <c r="BL2" s="190"/>
      <c r="BM2" s="190"/>
      <c r="BN2" s="190"/>
      <c r="BO2" s="190"/>
      <c r="BP2" s="190"/>
      <c r="BQ2" s="190"/>
      <c r="BR2" s="190"/>
      <c r="BS2" s="190"/>
      <c r="BT2" s="190"/>
      <c r="BU2" s="190"/>
      <c r="BV2" s="190"/>
      <c r="BW2" s="190"/>
      <c r="BX2" s="190"/>
      <c r="BY2" s="190"/>
      <c r="BZ2" s="190"/>
      <c r="CA2" s="190"/>
      <c r="CB2" s="190"/>
      <c r="CC2" s="190"/>
      <c r="CD2" s="190"/>
      <c r="CE2" s="190"/>
      <c r="CF2" s="190"/>
      <c r="CG2" s="190"/>
      <c r="CH2" s="190"/>
      <c r="CI2" s="190"/>
      <c r="CJ2" s="190"/>
      <c r="CK2" s="190"/>
      <c r="CL2" s="190"/>
      <c r="CM2" s="190"/>
      <c r="CN2" s="190"/>
      <c r="CO2" s="190"/>
      <c r="CP2" s="190"/>
      <c r="CQ2" s="190"/>
      <c r="CR2" s="190"/>
      <c r="CS2" s="190"/>
      <c r="CT2" s="190"/>
      <c r="CU2" s="190"/>
      <c r="CV2" s="190"/>
      <c r="CW2" s="190"/>
      <c r="CX2" s="190"/>
      <c r="CY2" s="190"/>
      <c r="CZ2" s="190"/>
      <c r="DA2" s="190"/>
      <c r="DB2" s="190"/>
      <c r="DC2" s="190"/>
      <c r="DD2" s="190"/>
      <c r="DE2" s="190"/>
      <c r="DF2" s="190"/>
    </row>
    <row r="3" spans="1:111" ht="25.5" customHeight="1" x14ac:dyDescent="0.2">
      <c r="A3" s="191" t="s">
        <v>574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191"/>
      <c r="O3" s="191"/>
      <c r="P3" s="191"/>
      <c r="Q3" s="191"/>
      <c r="R3" s="191"/>
      <c r="S3" s="191"/>
      <c r="T3" s="191"/>
      <c r="U3" s="191"/>
      <c r="V3" s="191"/>
      <c r="W3" s="191"/>
      <c r="X3" s="191"/>
      <c r="Y3" s="191"/>
      <c r="Z3" s="191"/>
      <c r="AA3" s="191"/>
      <c r="AB3" s="191"/>
      <c r="AC3" s="191" t="s">
        <v>575</v>
      </c>
      <c r="AD3" s="191"/>
      <c r="AE3" s="191"/>
      <c r="AF3" s="191"/>
      <c r="AG3" s="191"/>
      <c r="AH3" s="191"/>
      <c r="AI3" s="191" t="s">
        <v>576</v>
      </c>
      <c r="AJ3" s="191"/>
      <c r="AK3" s="191"/>
      <c r="AL3" s="191"/>
      <c r="AM3" s="191"/>
      <c r="AN3" s="191"/>
      <c r="AO3" s="191"/>
      <c r="AP3" s="191"/>
      <c r="AQ3" s="191"/>
      <c r="AR3" s="191"/>
      <c r="AS3" s="191"/>
      <c r="AT3" s="191"/>
      <c r="AU3" s="191"/>
      <c r="AV3" s="191"/>
      <c r="AW3" s="191"/>
      <c r="AX3" s="191"/>
      <c r="AY3" s="191"/>
      <c r="AZ3" s="191" t="s">
        <v>577</v>
      </c>
      <c r="BA3" s="191"/>
      <c r="BB3" s="191"/>
      <c r="BC3" s="191"/>
      <c r="BD3" s="191"/>
      <c r="BE3" s="191"/>
      <c r="BF3" s="191"/>
      <c r="BG3" s="191"/>
      <c r="BH3" s="191"/>
      <c r="BI3" s="191"/>
      <c r="BJ3" s="191"/>
      <c r="BK3" s="191"/>
      <c r="BL3" s="191"/>
      <c r="BM3" s="191"/>
      <c r="BN3" s="191"/>
      <c r="BO3" s="191"/>
      <c r="BP3" s="191"/>
      <c r="BQ3" s="191"/>
      <c r="BR3" s="191"/>
      <c r="BS3" s="191"/>
      <c r="BT3" s="191"/>
      <c r="BU3" s="191"/>
      <c r="BV3" s="191"/>
      <c r="BW3" s="191" t="s">
        <v>5</v>
      </c>
      <c r="BX3" s="191"/>
      <c r="BY3" s="191"/>
      <c r="BZ3" s="191"/>
      <c r="CA3" s="191"/>
      <c r="CB3" s="191"/>
      <c r="CC3" s="191"/>
      <c r="CD3" s="191"/>
      <c r="CE3" s="191"/>
      <c r="CF3" s="191"/>
      <c r="CG3" s="191"/>
      <c r="CH3" s="191"/>
      <c r="CI3" s="191"/>
      <c r="CJ3" s="191"/>
      <c r="CK3" s="191"/>
      <c r="CL3" s="191"/>
      <c r="CM3" s="191"/>
      <c r="CN3" s="191"/>
      <c r="CO3" s="191" t="s">
        <v>6</v>
      </c>
      <c r="CP3" s="191"/>
      <c r="CQ3" s="191"/>
      <c r="CR3" s="191"/>
      <c r="CS3" s="191"/>
      <c r="CT3" s="191"/>
      <c r="CU3" s="191"/>
      <c r="CV3" s="191"/>
      <c r="CW3" s="191"/>
      <c r="CX3" s="191"/>
      <c r="CY3" s="191"/>
      <c r="CZ3" s="191"/>
      <c r="DA3" s="191"/>
      <c r="DB3" s="191"/>
      <c r="DC3" s="191"/>
      <c r="DD3" s="191"/>
      <c r="DE3" s="191"/>
      <c r="DF3" s="191"/>
    </row>
    <row r="4" spans="1:111" s="48" customFormat="1" ht="13.9" customHeight="1" x14ac:dyDescent="0.2">
      <c r="A4" s="189">
        <v>1</v>
      </c>
      <c r="B4" s="189"/>
      <c r="C4" s="189"/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88">
        <v>2</v>
      </c>
      <c r="AD4" s="188"/>
      <c r="AE4" s="188"/>
      <c r="AF4" s="188"/>
      <c r="AG4" s="188"/>
      <c r="AH4" s="188"/>
      <c r="AI4" s="188">
        <v>3</v>
      </c>
      <c r="AJ4" s="188"/>
      <c r="AK4" s="188"/>
      <c r="AL4" s="188"/>
      <c r="AM4" s="188"/>
      <c r="AN4" s="188"/>
      <c r="AO4" s="188"/>
      <c r="AP4" s="188"/>
      <c r="AQ4" s="188"/>
      <c r="AR4" s="188"/>
      <c r="AS4" s="188"/>
      <c r="AT4" s="188"/>
      <c r="AU4" s="188"/>
      <c r="AV4" s="188"/>
      <c r="AW4" s="188"/>
      <c r="AX4" s="188"/>
      <c r="AY4" s="188"/>
      <c r="AZ4" s="188">
        <v>4</v>
      </c>
      <c r="BA4" s="188"/>
      <c r="BB4" s="188"/>
      <c r="BC4" s="188"/>
      <c r="BD4" s="188"/>
      <c r="BE4" s="188"/>
      <c r="BF4" s="188"/>
      <c r="BG4" s="188"/>
      <c r="BH4" s="188"/>
      <c r="BI4" s="188"/>
      <c r="BJ4" s="188"/>
      <c r="BK4" s="188"/>
      <c r="BL4" s="188"/>
      <c r="BM4" s="188"/>
      <c r="BN4" s="188"/>
      <c r="BO4" s="188"/>
      <c r="BP4" s="188"/>
      <c r="BQ4" s="188"/>
      <c r="BR4" s="188"/>
      <c r="BS4" s="188"/>
      <c r="BT4" s="188"/>
      <c r="BU4" s="188"/>
      <c r="BV4" s="188"/>
      <c r="BW4" s="188">
        <v>5</v>
      </c>
      <c r="BX4" s="188"/>
      <c r="BY4" s="188"/>
      <c r="BZ4" s="188"/>
      <c r="CA4" s="188"/>
      <c r="CB4" s="188"/>
      <c r="CC4" s="188"/>
      <c r="CD4" s="188"/>
      <c r="CE4" s="188"/>
      <c r="CF4" s="188"/>
      <c r="CG4" s="188"/>
      <c r="CH4" s="188"/>
      <c r="CI4" s="188"/>
      <c r="CJ4" s="188"/>
      <c r="CK4" s="188"/>
      <c r="CL4" s="188"/>
      <c r="CM4" s="188"/>
      <c r="CN4" s="188"/>
      <c r="CO4" s="189">
        <v>6</v>
      </c>
      <c r="CP4" s="189"/>
      <c r="CQ4" s="189"/>
      <c r="CR4" s="189"/>
      <c r="CS4" s="189"/>
      <c r="CT4" s="189"/>
      <c r="CU4" s="189"/>
      <c r="CV4" s="189"/>
      <c r="CW4" s="189"/>
      <c r="CX4" s="189"/>
      <c r="CY4" s="189"/>
      <c r="CZ4" s="189"/>
      <c r="DA4" s="189"/>
      <c r="DB4" s="189"/>
      <c r="DC4" s="189"/>
      <c r="DD4" s="189"/>
      <c r="DE4" s="189"/>
      <c r="DF4" s="189"/>
    </row>
    <row r="5" spans="1:111" ht="26.25" customHeight="1" x14ac:dyDescent="0.2">
      <c r="A5" s="192" t="s">
        <v>547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57" t="s">
        <v>548</v>
      </c>
      <c r="AD5" s="157"/>
      <c r="AE5" s="157"/>
      <c r="AF5" s="157"/>
      <c r="AG5" s="157"/>
      <c r="AH5" s="157"/>
      <c r="AI5" s="157" t="s">
        <v>578</v>
      </c>
      <c r="AJ5" s="157"/>
      <c r="AK5" s="157"/>
      <c r="AL5" s="157"/>
      <c r="AM5" s="157"/>
      <c r="AN5" s="157"/>
      <c r="AO5" s="157"/>
      <c r="AP5" s="157"/>
      <c r="AQ5" s="157"/>
      <c r="AR5" s="157"/>
      <c r="AS5" s="157"/>
      <c r="AT5" s="157"/>
      <c r="AU5" s="157"/>
      <c r="AV5" s="157"/>
      <c r="AW5" s="157"/>
      <c r="AX5" s="157"/>
      <c r="AY5" s="157"/>
      <c r="AZ5" s="149">
        <f>AZ24</f>
        <v>32606200</v>
      </c>
      <c r="BA5" s="149"/>
      <c r="BB5" s="149"/>
      <c r="BC5" s="149"/>
      <c r="BD5" s="149"/>
      <c r="BE5" s="149"/>
      <c r="BF5" s="149"/>
      <c r="BG5" s="149"/>
      <c r="BH5" s="149"/>
      <c r="BI5" s="149"/>
      <c r="BJ5" s="149"/>
      <c r="BK5" s="149"/>
      <c r="BL5" s="149"/>
      <c r="BM5" s="149"/>
      <c r="BN5" s="149"/>
      <c r="BO5" s="149"/>
      <c r="BP5" s="149"/>
      <c r="BQ5" s="149"/>
      <c r="BR5" s="149"/>
      <c r="BS5" s="149"/>
      <c r="BT5" s="149"/>
      <c r="BU5" s="149"/>
      <c r="BV5" s="149"/>
      <c r="BW5" s="149">
        <f>BW24</f>
        <v>-21897845.920000017</v>
      </c>
      <c r="BX5" s="149"/>
      <c r="BY5" s="149"/>
      <c r="BZ5" s="149"/>
      <c r="CA5" s="149"/>
      <c r="CB5" s="149"/>
      <c r="CC5" s="149"/>
      <c r="CD5" s="149"/>
      <c r="CE5" s="149"/>
      <c r="CF5" s="149"/>
      <c r="CG5" s="149"/>
      <c r="CH5" s="149"/>
      <c r="CI5" s="149"/>
      <c r="CJ5" s="149"/>
      <c r="CK5" s="149"/>
      <c r="CL5" s="149"/>
      <c r="CM5" s="149"/>
      <c r="CN5" s="149"/>
      <c r="CO5" s="149">
        <f>AZ5-BW5</f>
        <v>54504045.920000017</v>
      </c>
      <c r="CP5" s="149"/>
      <c r="CQ5" s="149"/>
      <c r="CR5" s="149"/>
      <c r="CS5" s="149"/>
      <c r="CT5" s="149"/>
      <c r="CU5" s="149"/>
      <c r="CV5" s="149"/>
      <c r="CW5" s="149"/>
      <c r="CX5" s="149"/>
      <c r="CY5" s="149"/>
      <c r="CZ5" s="149"/>
      <c r="DA5" s="149"/>
      <c r="DB5" s="149"/>
      <c r="DC5" s="149"/>
      <c r="DD5" s="149"/>
      <c r="DE5" s="149"/>
      <c r="DF5" s="149"/>
    </row>
    <row r="6" spans="1:111" ht="15" customHeight="1" x14ac:dyDescent="0.2">
      <c r="A6" s="182" t="s">
        <v>10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57" t="s">
        <v>550</v>
      </c>
      <c r="AD6" s="157"/>
      <c r="AE6" s="157"/>
      <c r="AF6" s="157"/>
      <c r="AG6" s="157"/>
      <c r="AH6" s="157"/>
      <c r="AI6" s="157" t="s">
        <v>578</v>
      </c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57"/>
      <c r="AU6" s="157"/>
      <c r="AV6" s="157"/>
      <c r="AW6" s="157"/>
      <c r="AX6" s="157"/>
      <c r="AY6" s="157"/>
      <c r="AZ6" s="200"/>
      <c r="BA6" s="200"/>
      <c r="BB6" s="200"/>
      <c r="BC6" s="200"/>
      <c r="BD6" s="200"/>
      <c r="BE6" s="200"/>
      <c r="BF6" s="200"/>
      <c r="BG6" s="200"/>
      <c r="BH6" s="200"/>
      <c r="BI6" s="200"/>
      <c r="BJ6" s="200"/>
      <c r="BK6" s="200"/>
      <c r="BL6" s="200"/>
      <c r="BM6" s="200"/>
      <c r="BN6" s="200"/>
      <c r="BO6" s="200"/>
      <c r="BP6" s="200"/>
      <c r="BQ6" s="200"/>
      <c r="BR6" s="200"/>
      <c r="BS6" s="200"/>
      <c r="BT6" s="200"/>
      <c r="BU6" s="200"/>
      <c r="BV6" s="200"/>
      <c r="BW6" s="149" t="s">
        <v>11</v>
      </c>
      <c r="BX6" s="149"/>
      <c r="BY6" s="149"/>
      <c r="BZ6" s="149"/>
      <c r="CA6" s="149"/>
      <c r="CB6" s="149"/>
      <c r="CC6" s="149"/>
      <c r="CD6" s="149"/>
      <c r="CE6" s="149"/>
      <c r="CF6" s="149"/>
      <c r="CG6" s="149"/>
      <c r="CH6" s="149"/>
      <c r="CI6" s="149"/>
      <c r="CJ6" s="149"/>
      <c r="CK6" s="149"/>
      <c r="CL6" s="149"/>
      <c r="CM6" s="149"/>
      <c r="CN6" s="149"/>
      <c r="CO6" s="149"/>
      <c r="CP6" s="149"/>
      <c r="CQ6" s="149"/>
      <c r="CR6" s="149"/>
      <c r="CS6" s="149"/>
      <c r="CT6" s="149"/>
      <c r="CU6" s="149"/>
      <c r="CV6" s="149"/>
      <c r="CW6" s="149"/>
      <c r="CX6" s="149"/>
      <c r="CY6" s="149"/>
      <c r="CZ6" s="149"/>
      <c r="DA6" s="149"/>
      <c r="DB6" s="149"/>
      <c r="DC6" s="149"/>
      <c r="DD6" s="149"/>
      <c r="DE6" s="149"/>
      <c r="DF6" s="149"/>
    </row>
    <row r="7" spans="1:111" ht="27" customHeight="1" x14ac:dyDescent="0.2">
      <c r="A7" s="194" t="s">
        <v>549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95"/>
      <c r="AA7" s="195"/>
      <c r="AB7" s="195"/>
      <c r="AC7" s="157"/>
      <c r="AD7" s="157"/>
      <c r="AE7" s="157"/>
      <c r="AF7" s="157"/>
      <c r="AG7" s="157"/>
      <c r="AH7" s="157"/>
      <c r="AI7" s="157"/>
      <c r="AJ7" s="157"/>
      <c r="AK7" s="157"/>
      <c r="AL7" s="157"/>
      <c r="AM7" s="157"/>
      <c r="AN7" s="157"/>
      <c r="AO7" s="157"/>
      <c r="AP7" s="157"/>
      <c r="AQ7" s="157"/>
      <c r="AR7" s="157"/>
      <c r="AS7" s="157"/>
      <c r="AT7" s="157"/>
      <c r="AU7" s="157"/>
      <c r="AV7" s="157"/>
      <c r="AW7" s="157"/>
      <c r="AX7" s="157"/>
      <c r="AY7" s="157"/>
      <c r="AZ7" s="200"/>
      <c r="BA7" s="200"/>
      <c r="BB7" s="200"/>
      <c r="BC7" s="200"/>
      <c r="BD7" s="200"/>
      <c r="BE7" s="200"/>
      <c r="BF7" s="200"/>
      <c r="BG7" s="200"/>
      <c r="BH7" s="200"/>
      <c r="BI7" s="200"/>
      <c r="BJ7" s="200"/>
      <c r="BK7" s="200"/>
      <c r="BL7" s="200"/>
      <c r="BM7" s="200"/>
      <c r="BN7" s="200"/>
      <c r="BO7" s="200"/>
      <c r="BP7" s="200"/>
      <c r="BQ7" s="200"/>
      <c r="BR7" s="200"/>
      <c r="BS7" s="200"/>
      <c r="BT7" s="200"/>
      <c r="BU7" s="200"/>
      <c r="BV7" s="200"/>
      <c r="BW7" s="149"/>
      <c r="BX7" s="149"/>
      <c r="BY7" s="149"/>
      <c r="BZ7" s="149"/>
      <c r="CA7" s="149"/>
      <c r="CB7" s="149"/>
      <c r="CC7" s="149"/>
      <c r="CD7" s="149"/>
      <c r="CE7" s="149"/>
      <c r="CF7" s="149"/>
      <c r="CG7" s="149"/>
      <c r="CH7" s="149"/>
      <c r="CI7" s="149"/>
      <c r="CJ7" s="149"/>
      <c r="CK7" s="149"/>
      <c r="CL7" s="149"/>
      <c r="CM7" s="149"/>
      <c r="CN7" s="149"/>
      <c r="CO7" s="149"/>
      <c r="CP7" s="149"/>
      <c r="CQ7" s="149"/>
      <c r="CR7" s="149"/>
      <c r="CS7" s="149"/>
      <c r="CT7" s="149"/>
      <c r="CU7" s="149"/>
      <c r="CV7" s="149"/>
      <c r="CW7" s="149"/>
      <c r="CX7" s="149"/>
      <c r="CY7" s="149"/>
      <c r="CZ7" s="149"/>
      <c r="DA7" s="149"/>
      <c r="DB7" s="149"/>
      <c r="DC7" s="149"/>
      <c r="DD7" s="149"/>
      <c r="DE7" s="149"/>
      <c r="DF7" s="149"/>
    </row>
    <row r="8" spans="1:111" ht="20.25" customHeight="1" x14ac:dyDescent="0.2">
      <c r="A8" s="196" t="s">
        <v>551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57"/>
      <c r="AD8" s="157"/>
      <c r="AE8" s="157"/>
      <c r="AF8" s="157"/>
      <c r="AG8" s="157"/>
      <c r="AH8" s="157"/>
      <c r="AI8" s="157"/>
      <c r="AJ8" s="157"/>
      <c r="AK8" s="157"/>
      <c r="AL8" s="157"/>
      <c r="AM8" s="157"/>
      <c r="AN8" s="157"/>
      <c r="AO8" s="157"/>
      <c r="AP8" s="157"/>
      <c r="AQ8" s="157"/>
      <c r="AR8" s="157"/>
      <c r="AS8" s="157"/>
      <c r="AT8" s="157"/>
      <c r="AU8" s="157"/>
      <c r="AV8" s="157"/>
      <c r="AW8" s="157"/>
      <c r="AX8" s="157"/>
      <c r="AY8" s="157"/>
      <c r="AZ8" s="149" t="s">
        <v>11</v>
      </c>
      <c r="BA8" s="149"/>
      <c r="BB8" s="149"/>
      <c r="BC8" s="149"/>
      <c r="BD8" s="149"/>
      <c r="BE8" s="149"/>
      <c r="BF8" s="149"/>
      <c r="BG8" s="149"/>
      <c r="BH8" s="149"/>
      <c r="BI8" s="149"/>
      <c r="BJ8" s="149"/>
      <c r="BK8" s="149"/>
      <c r="BL8" s="149"/>
      <c r="BM8" s="149"/>
      <c r="BN8" s="149"/>
      <c r="BO8" s="149"/>
      <c r="BP8" s="149"/>
      <c r="BQ8" s="149"/>
      <c r="BR8" s="149"/>
      <c r="BS8" s="149"/>
      <c r="BT8" s="149"/>
      <c r="BU8" s="149"/>
      <c r="BV8" s="149"/>
      <c r="BW8" s="149" t="s">
        <v>11</v>
      </c>
      <c r="BX8" s="149"/>
      <c r="BY8" s="149"/>
      <c r="BZ8" s="149"/>
      <c r="CA8" s="149"/>
      <c r="CB8" s="149"/>
      <c r="CC8" s="149"/>
      <c r="CD8" s="149"/>
      <c r="CE8" s="149"/>
      <c r="CF8" s="149"/>
      <c r="CG8" s="149"/>
      <c r="CH8" s="149"/>
      <c r="CI8" s="149"/>
      <c r="CJ8" s="149"/>
      <c r="CK8" s="149"/>
      <c r="CL8" s="149"/>
      <c r="CM8" s="149"/>
      <c r="CN8" s="149"/>
      <c r="CO8" s="149" t="s">
        <v>11</v>
      </c>
      <c r="CP8" s="149"/>
      <c r="CQ8" s="149"/>
      <c r="CR8" s="149"/>
      <c r="CS8" s="149"/>
      <c r="CT8" s="149"/>
      <c r="CU8" s="149"/>
      <c r="CV8" s="149"/>
      <c r="CW8" s="149"/>
      <c r="CX8" s="149"/>
      <c r="CY8" s="149"/>
      <c r="CZ8" s="149"/>
      <c r="DA8" s="149"/>
      <c r="DB8" s="149"/>
      <c r="DC8" s="149"/>
      <c r="DD8" s="149"/>
      <c r="DE8" s="149"/>
      <c r="DF8" s="149"/>
    </row>
    <row r="9" spans="1:111" ht="13.5" customHeight="1" x14ac:dyDescent="0.2">
      <c r="A9" s="198"/>
      <c r="B9" s="199"/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49"/>
      <c r="BA9" s="149"/>
      <c r="BB9" s="149"/>
      <c r="BC9" s="149"/>
      <c r="BD9" s="149"/>
      <c r="BE9" s="149"/>
      <c r="BF9" s="149"/>
      <c r="BG9" s="149"/>
      <c r="BH9" s="149"/>
      <c r="BI9" s="149"/>
      <c r="BJ9" s="149"/>
      <c r="BK9" s="149"/>
      <c r="BL9" s="149"/>
      <c r="BM9" s="149"/>
      <c r="BN9" s="149"/>
      <c r="BO9" s="149"/>
      <c r="BP9" s="149"/>
      <c r="BQ9" s="149"/>
      <c r="BR9" s="149"/>
      <c r="BS9" s="149"/>
      <c r="BT9" s="149"/>
      <c r="BU9" s="149"/>
      <c r="BV9" s="149"/>
      <c r="BW9" s="149"/>
      <c r="BX9" s="149"/>
      <c r="BY9" s="149"/>
      <c r="BZ9" s="149"/>
      <c r="CA9" s="149"/>
      <c r="CB9" s="149"/>
      <c r="CC9" s="149"/>
      <c r="CD9" s="149"/>
      <c r="CE9" s="149"/>
      <c r="CF9" s="149"/>
      <c r="CG9" s="149"/>
      <c r="CH9" s="149"/>
      <c r="CI9" s="149"/>
      <c r="CJ9" s="149"/>
      <c r="CK9" s="149"/>
      <c r="CL9" s="149"/>
      <c r="CM9" s="149"/>
      <c r="CN9" s="149"/>
      <c r="CO9" s="149"/>
      <c r="CP9" s="149"/>
      <c r="CQ9" s="149"/>
      <c r="CR9" s="149"/>
      <c r="CS9" s="149"/>
      <c r="CT9" s="149"/>
      <c r="CU9" s="149"/>
      <c r="CV9" s="149"/>
      <c r="CW9" s="149"/>
      <c r="CX9" s="149"/>
      <c r="CY9" s="149"/>
      <c r="CZ9" s="149"/>
      <c r="DA9" s="149"/>
      <c r="DB9" s="149"/>
      <c r="DC9" s="149"/>
      <c r="DD9" s="149"/>
      <c r="DE9" s="149"/>
      <c r="DF9" s="149"/>
    </row>
    <row r="10" spans="1:111" ht="21" customHeight="1" x14ac:dyDescent="0.2">
      <c r="A10" s="167" t="s">
        <v>579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86"/>
      <c r="AC10" s="157" t="s">
        <v>550</v>
      </c>
      <c r="AD10" s="157"/>
      <c r="AE10" s="157"/>
      <c r="AF10" s="157"/>
      <c r="AG10" s="157"/>
      <c r="AH10" s="157"/>
      <c r="AI10" s="157" t="s">
        <v>580</v>
      </c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57"/>
      <c r="AX10" s="157"/>
      <c r="AY10" s="157"/>
      <c r="AZ10" s="149" t="s">
        <v>11</v>
      </c>
      <c r="BA10" s="149"/>
      <c r="BB10" s="149"/>
      <c r="BC10" s="149"/>
      <c r="BD10" s="149"/>
      <c r="BE10" s="149"/>
      <c r="BF10" s="149"/>
      <c r="BG10" s="149"/>
      <c r="BH10" s="149"/>
      <c r="BI10" s="149"/>
      <c r="BJ10" s="149"/>
      <c r="BK10" s="149"/>
      <c r="BL10" s="149"/>
      <c r="BM10" s="149"/>
      <c r="BN10" s="149"/>
      <c r="BO10" s="149"/>
      <c r="BP10" s="149"/>
      <c r="BQ10" s="149"/>
      <c r="BR10" s="149"/>
      <c r="BS10" s="149"/>
      <c r="BT10" s="149"/>
      <c r="BU10" s="149"/>
      <c r="BV10" s="149"/>
      <c r="BW10" s="149" t="s">
        <v>11</v>
      </c>
      <c r="BX10" s="149"/>
      <c r="BY10" s="149"/>
      <c r="BZ10" s="149"/>
      <c r="CA10" s="149"/>
      <c r="CB10" s="149"/>
      <c r="CC10" s="149"/>
      <c r="CD10" s="149"/>
      <c r="CE10" s="149"/>
      <c r="CF10" s="149"/>
      <c r="CG10" s="149"/>
      <c r="CH10" s="149"/>
      <c r="CI10" s="149"/>
      <c r="CJ10" s="149"/>
      <c r="CK10" s="149"/>
      <c r="CL10" s="149"/>
      <c r="CM10" s="149"/>
      <c r="CN10" s="149"/>
      <c r="CO10" s="149" t="s">
        <v>11</v>
      </c>
      <c r="CP10" s="149"/>
      <c r="CQ10" s="149"/>
      <c r="CR10" s="149"/>
      <c r="CS10" s="149"/>
      <c r="CT10" s="149"/>
      <c r="CU10" s="149"/>
      <c r="CV10" s="149"/>
      <c r="CW10" s="149"/>
      <c r="CX10" s="149"/>
      <c r="CY10" s="149"/>
      <c r="CZ10" s="149"/>
      <c r="DA10" s="149"/>
      <c r="DB10" s="149"/>
      <c r="DC10" s="149"/>
      <c r="DD10" s="149"/>
      <c r="DE10" s="149"/>
      <c r="DF10" s="149"/>
    </row>
    <row r="11" spans="1:111" ht="23.25" customHeight="1" x14ac:dyDescent="0.2">
      <c r="A11" s="158" t="s">
        <v>581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60"/>
      <c r="AC11" s="161" t="s">
        <v>550</v>
      </c>
      <c r="AD11" s="162"/>
      <c r="AE11" s="162"/>
      <c r="AF11" s="162"/>
      <c r="AG11" s="162"/>
      <c r="AH11" s="163"/>
      <c r="AI11" s="161" t="s">
        <v>582</v>
      </c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3"/>
      <c r="AZ11" s="169" t="s">
        <v>11</v>
      </c>
      <c r="BA11" s="170"/>
      <c r="BB11" s="170"/>
      <c r="BC11" s="170"/>
      <c r="BD11" s="170"/>
      <c r="BE11" s="170"/>
      <c r="BF11" s="170"/>
      <c r="BG11" s="170"/>
      <c r="BH11" s="170"/>
      <c r="BI11" s="170"/>
      <c r="BJ11" s="170"/>
      <c r="BK11" s="170"/>
      <c r="BL11" s="170"/>
      <c r="BM11" s="170"/>
      <c r="BN11" s="170"/>
      <c r="BO11" s="170"/>
      <c r="BP11" s="170"/>
      <c r="BQ11" s="170"/>
      <c r="BR11" s="170"/>
      <c r="BS11" s="170"/>
      <c r="BT11" s="170"/>
      <c r="BU11" s="170"/>
      <c r="BV11" s="171"/>
      <c r="BW11" s="149" t="s">
        <v>11</v>
      </c>
      <c r="BX11" s="149"/>
      <c r="BY11" s="149"/>
      <c r="BZ11" s="149"/>
      <c r="CA11" s="149"/>
      <c r="CB11" s="149"/>
      <c r="CC11" s="149"/>
      <c r="CD11" s="149"/>
      <c r="CE11" s="149"/>
      <c r="CF11" s="149"/>
      <c r="CG11" s="149"/>
      <c r="CH11" s="149"/>
      <c r="CI11" s="149"/>
      <c r="CJ11" s="149"/>
      <c r="CK11" s="149"/>
      <c r="CL11" s="149"/>
      <c r="CM11" s="149"/>
      <c r="CN11" s="149"/>
      <c r="CO11" s="169" t="str">
        <f t="shared" ref="CO11:CO17" si="0">AZ11</f>
        <v>-</v>
      </c>
      <c r="CP11" s="170"/>
      <c r="CQ11" s="170"/>
      <c r="CR11" s="170"/>
      <c r="CS11" s="170"/>
      <c r="CT11" s="170"/>
      <c r="CU11" s="170"/>
      <c r="CV11" s="170"/>
      <c r="CW11" s="170"/>
      <c r="CX11" s="170"/>
      <c r="CY11" s="170"/>
      <c r="CZ11" s="170"/>
      <c r="DA11" s="170"/>
      <c r="DB11" s="170"/>
      <c r="DC11" s="170"/>
      <c r="DD11" s="170"/>
      <c r="DE11" s="170"/>
      <c r="DF11" s="171"/>
    </row>
    <row r="12" spans="1:111" x14ac:dyDescent="0.2">
      <c r="A12" s="158" t="s">
        <v>583</v>
      </c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9"/>
      <c r="Y12" s="159"/>
      <c r="Z12" s="159"/>
      <c r="AA12" s="159"/>
      <c r="AB12" s="160"/>
      <c r="AC12" s="157" t="s">
        <v>550</v>
      </c>
      <c r="AD12" s="157"/>
      <c r="AE12" s="157"/>
      <c r="AF12" s="157"/>
      <c r="AG12" s="157"/>
      <c r="AH12" s="157"/>
      <c r="AI12" s="157" t="s">
        <v>584</v>
      </c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49" t="s">
        <v>11</v>
      </c>
      <c r="BA12" s="149"/>
      <c r="BB12" s="149"/>
      <c r="BC12" s="149"/>
      <c r="BD12" s="149"/>
      <c r="BE12" s="149"/>
      <c r="BF12" s="149"/>
      <c r="BG12" s="149"/>
      <c r="BH12" s="149"/>
      <c r="BI12" s="149"/>
      <c r="BJ12" s="149"/>
      <c r="BK12" s="149"/>
      <c r="BL12" s="149"/>
      <c r="BM12" s="149"/>
      <c r="BN12" s="149"/>
      <c r="BO12" s="149"/>
      <c r="BP12" s="149"/>
      <c r="BQ12" s="149"/>
      <c r="BR12" s="149"/>
      <c r="BS12" s="149"/>
      <c r="BT12" s="149"/>
      <c r="BU12" s="149"/>
      <c r="BV12" s="149"/>
      <c r="BW12" s="149" t="s">
        <v>11</v>
      </c>
      <c r="BX12" s="149"/>
      <c r="BY12" s="149"/>
      <c r="BZ12" s="149"/>
      <c r="CA12" s="149"/>
      <c r="CB12" s="149"/>
      <c r="CC12" s="149"/>
      <c r="CD12" s="149"/>
      <c r="CE12" s="149"/>
      <c r="CF12" s="149"/>
      <c r="CG12" s="149"/>
      <c r="CH12" s="149"/>
      <c r="CI12" s="149"/>
      <c r="CJ12" s="149"/>
      <c r="CK12" s="149"/>
      <c r="CL12" s="149"/>
      <c r="CM12" s="149"/>
      <c r="CN12" s="149"/>
      <c r="CO12" s="149" t="str">
        <f>AZ12</f>
        <v>-</v>
      </c>
      <c r="CP12" s="149"/>
      <c r="CQ12" s="149"/>
      <c r="CR12" s="149"/>
      <c r="CS12" s="149"/>
      <c r="CT12" s="149"/>
      <c r="CU12" s="149"/>
      <c r="CV12" s="149"/>
      <c r="CW12" s="149"/>
      <c r="CX12" s="149"/>
      <c r="CY12" s="149"/>
      <c r="CZ12" s="149"/>
      <c r="DA12" s="149"/>
      <c r="DB12" s="149"/>
      <c r="DC12" s="149"/>
      <c r="DD12" s="149"/>
      <c r="DE12" s="149"/>
      <c r="DF12" s="149"/>
    </row>
    <row r="13" spans="1:111" x14ac:dyDescent="0.2">
      <c r="A13" s="158" t="s">
        <v>585</v>
      </c>
      <c r="B13" s="159"/>
      <c r="C13" s="159"/>
      <c r="D13" s="159"/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9"/>
      <c r="Z13" s="159"/>
      <c r="AA13" s="159"/>
      <c r="AB13" s="160"/>
      <c r="AC13" s="164" t="s">
        <v>550</v>
      </c>
      <c r="AD13" s="165"/>
      <c r="AE13" s="165"/>
      <c r="AF13" s="165"/>
      <c r="AG13" s="165"/>
      <c r="AH13" s="166"/>
      <c r="AI13" s="161" t="s">
        <v>586</v>
      </c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3"/>
      <c r="AZ13" s="169" t="s">
        <v>11</v>
      </c>
      <c r="BA13" s="170"/>
      <c r="BB13" s="170"/>
      <c r="BC13" s="170"/>
      <c r="BD13" s="170"/>
      <c r="BE13" s="170"/>
      <c r="BF13" s="170"/>
      <c r="BG13" s="170"/>
      <c r="BH13" s="170"/>
      <c r="BI13" s="170"/>
      <c r="BJ13" s="170"/>
      <c r="BK13" s="170"/>
      <c r="BL13" s="170"/>
      <c r="BM13" s="170"/>
      <c r="BN13" s="170"/>
      <c r="BO13" s="170"/>
      <c r="BP13" s="170"/>
      <c r="BQ13" s="170"/>
      <c r="BR13" s="170"/>
      <c r="BS13" s="170"/>
      <c r="BT13" s="170"/>
      <c r="BU13" s="170"/>
      <c r="BV13" s="171"/>
      <c r="BW13" s="149" t="s">
        <v>11</v>
      </c>
      <c r="BX13" s="149"/>
      <c r="BY13" s="149"/>
      <c r="BZ13" s="149"/>
      <c r="CA13" s="149"/>
      <c r="CB13" s="149"/>
      <c r="CC13" s="149"/>
      <c r="CD13" s="149"/>
      <c r="CE13" s="149"/>
      <c r="CF13" s="149"/>
      <c r="CG13" s="149"/>
      <c r="CH13" s="149"/>
      <c r="CI13" s="149"/>
      <c r="CJ13" s="149"/>
      <c r="CK13" s="149"/>
      <c r="CL13" s="149"/>
      <c r="CM13" s="149"/>
      <c r="CN13" s="149"/>
      <c r="CO13" s="149" t="str">
        <f>AZ13</f>
        <v>-</v>
      </c>
      <c r="CP13" s="149"/>
      <c r="CQ13" s="149"/>
      <c r="CR13" s="149"/>
      <c r="CS13" s="149"/>
      <c r="CT13" s="149"/>
      <c r="CU13" s="149"/>
      <c r="CV13" s="149"/>
      <c r="CW13" s="149"/>
      <c r="CX13" s="149"/>
      <c r="CY13" s="149"/>
      <c r="CZ13" s="149"/>
      <c r="DA13" s="149"/>
      <c r="DB13" s="149"/>
      <c r="DC13" s="149"/>
      <c r="DD13" s="149"/>
      <c r="DE13" s="149"/>
      <c r="DF13" s="149"/>
      <c r="DG13" s="49"/>
    </row>
    <row r="14" spans="1:111" x14ac:dyDescent="0.2">
      <c r="A14" s="158" t="s">
        <v>587</v>
      </c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159"/>
      <c r="AA14" s="159"/>
      <c r="AB14" s="160"/>
      <c r="AC14" s="157" t="s">
        <v>550</v>
      </c>
      <c r="AD14" s="157"/>
      <c r="AE14" s="157"/>
      <c r="AF14" s="157"/>
      <c r="AG14" s="157"/>
      <c r="AH14" s="157"/>
      <c r="AI14" s="157" t="s">
        <v>588</v>
      </c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49" t="s">
        <v>11</v>
      </c>
      <c r="BA14" s="149"/>
      <c r="BB14" s="149"/>
      <c r="BC14" s="149"/>
      <c r="BD14" s="149"/>
      <c r="BE14" s="149"/>
      <c r="BF14" s="149"/>
      <c r="BG14" s="149"/>
      <c r="BH14" s="149"/>
      <c r="BI14" s="149"/>
      <c r="BJ14" s="149"/>
      <c r="BK14" s="149"/>
      <c r="BL14" s="149"/>
      <c r="BM14" s="149"/>
      <c r="BN14" s="149"/>
      <c r="BO14" s="149"/>
      <c r="BP14" s="149"/>
      <c r="BQ14" s="149"/>
      <c r="BR14" s="149"/>
      <c r="BS14" s="149"/>
      <c r="BT14" s="149"/>
      <c r="BU14" s="149"/>
      <c r="BV14" s="149"/>
      <c r="BW14" s="149" t="s">
        <v>11</v>
      </c>
      <c r="BX14" s="149"/>
      <c r="BY14" s="149"/>
      <c r="BZ14" s="149"/>
      <c r="CA14" s="149"/>
      <c r="CB14" s="149"/>
      <c r="CC14" s="149"/>
      <c r="CD14" s="149"/>
      <c r="CE14" s="149"/>
      <c r="CF14" s="149"/>
      <c r="CG14" s="149"/>
      <c r="CH14" s="149"/>
      <c r="CI14" s="149"/>
      <c r="CJ14" s="149"/>
      <c r="CK14" s="149"/>
      <c r="CL14" s="149"/>
      <c r="CM14" s="149"/>
      <c r="CN14" s="149"/>
      <c r="CO14" s="149" t="str">
        <f t="shared" si="0"/>
        <v>-</v>
      </c>
      <c r="CP14" s="149"/>
      <c r="CQ14" s="149"/>
      <c r="CR14" s="149"/>
      <c r="CS14" s="149"/>
      <c r="CT14" s="149"/>
      <c r="CU14" s="149"/>
      <c r="CV14" s="149"/>
      <c r="CW14" s="149"/>
      <c r="CX14" s="149"/>
      <c r="CY14" s="149"/>
      <c r="CZ14" s="149"/>
      <c r="DA14" s="149"/>
      <c r="DB14" s="149"/>
      <c r="DC14" s="149"/>
      <c r="DD14" s="149"/>
      <c r="DE14" s="149"/>
      <c r="DF14" s="149"/>
    </row>
    <row r="15" spans="1:111" x14ac:dyDescent="0.2">
      <c r="A15" s="167" t="s">
        <v>589</v>
      </c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86"/>
      <c r="AC15" s="157" t="s">
        <v>550</v>
      </c>
      <c r="AD15" s="157"/>
      <c r="AE15" s="157"/>
      <c r="AF15" s="157"/>
      <c r="AG15" s="157"/>
      <c r="AH15" s="157"/>
      <c r="AI15" s="187" t="s">
        <v>590</v>
      </c>
      <c r="AJ15" s="187"/>
      <c r="AK15" s="187"/>
      <c r="AL15" s="187"/>
      <c r="AM15" s="187"/>
      <c r="AN15" s="187"/>
      <c r="AO15" s="187"/>
      <c r="AP15" s="187"/>
      <c r="AQ15" s="187"/>
      <c r="AR15" s="187"/>
      <c r="AS15" s="187"/>
      <c r="AT15" s="187"/>
      <c r="AU15" s="187"/>
      <c r="AV15" s="187"/>
      <c r="AW15" s="187"/>
      <c r="AX15" s="187"/>
      <c r="AY15" s="187"/>
      <c r="AZ15" s="149" t="s">
        <v>11</v>
      </c>
      <c r="BA15" s="149"/>
      <c r="BB15" s="149"/>
      <c r="BC15" s="149"/>
      <c r="BD15" s="149"/>
      <c r="BE15" s="149"/>
      <c r="BF15" s="149"/>
      <c r="BG15" s="149"/>
      <c r="BH15" s="149"/>
      <c r="BI15" s="149"/>
      <c r="BJ15" s="149"/>
      <c r="BK15" s="149"/>
      <c r="BL15" s="149"/>
      <c r="BM15" s="149"/>
      <c r="BN15" s="149"/>
      <c r="BO15" s="149"/>
      <c r="BP15" s="149"/>
      <c r="BQ15" s="149"/>
      <c r="BR15" s="149"/>
      <c r="BS15" s="149"/>
      <c r="BT15" s="149"/>
      <c r="BU15" s="149"/>
      <c r="BV15" s="149"/>
      <c r="BW15" s="149" t="s">
        <v>11</v>
      </c>
      <c r="BX15" s="149"/>
      <c r="BY15" s="149"/>
      <c r="BZ15" s="149"/>
      <c r="CA15" s="149"/>
      <c r="CB15" s="149"/>
      <c r="CC15" s="149"/>
      <c r="CD15" s="149"/>
      <c r="CE15" s="149"/>
      <c r="CF15" s="149"/>
      <c r="CG15" s="149"/>
      <c r="CH15" s="149"/>
      <c r="CI15" s="149"/>
      <c r="CJ15" s="149"/>
      <c r="CK15" s="149"/>
      <c r="CL15" s="149"/>
      <c r="CM15" s="149"/>
      <c r="CN15" s="149"/>
      <c r="CO15" s="149" t="str">
        <f t="shared" si="0"/>
        <v>-</v>
      </c>
      <c r="CP15" s="149"/>
      <c r="CQ15" s="149"/>
      <c r="CR15" s="149"/>
      <c r="CS15" s="149"/>
      <c r="CT15" s="149"/>
      <c r="CU15" s="149"/>
      <c r="CV15" s="149"/>
      <c r="CW15" s="149"/>
      <c r="CX15" s="149"/>
      <c r="CY15" s="149"/>
      <c r="CZ15" s="149"/>
      <c r="DA15" s="149"/>
      <c r="DB15" s="149"/>
      <c r="DC15" s="149"/>
      <c r="DD15" s="149"/>
      <c r="DE15" s="149"/>
      <c r="DF15" s="149"/>
    </row>
    <row r="16" spans="1:111" x14ac:dyDescent="0.2">
      <c r="A16" s="158" t="s">
        <v>591</v>
      </c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  <c r="Z16" s="159"/>
      <c r="AA16" s="159"/>
      <c r="AB16" s="160"/>
      <c r="AC16" s="161" t="s">
        <v>550</v>
      </c>
      <c r="AD16" s="162"/>
      <c r="AE16" s="162"/>
      <c r="AF16" s="162"/>
      <c r="AG16" s="162"/>
      <c r="AH16" s="163"/>
      <c r="AI16" s="187" t="s">
        <v>592</v>
      </c>
      <c r="AJ16" s="187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  <c r="AW16" s="187"/>
      <c r="AX16" s="187"/>
      <c r="AY16" s="187"/>
      <c r="AZ16" s="169" t="s">
        <v>11</v>
      </c>
      <c r="BA16" s="170"/>
      <c r="BB16" s="170"/>
      <c r="BC16" s="170"/>
      <c r="BD16" s="170"/>
      <c r="BE16" s="170"/>
      <c r="BF16" s="170"/>
      <c r="BG16" s="170"/>
      <c r="BH16" s="170"/>
      <c r="BI16" s="170"/>
      <c r="BJ16" s="170"/>
      <c r="BK16" s="170"/>
      <c r="BL16" s="170"/>
      <c r="BM16" s="170"/>
      <c r="BN16" s="170"/>
      <c r="BO16" s="170"/>
      <c r="BP16" s="170"/>
      <c r="BQ16" s="170"/>
      <c r="BR16" s="170"/>
      <c r="BS16" s="170"/>
      <c r="BT16" s="170"/>
      <c r="BU16" s="170"/>
      <c r="BV16" s="171"/>
      <c r="BW16" s="169" t="s">
        <v>11</v>
      </c>
      <c r="BX16" s="170"/>
      <c r="BY16" s="170"/>
      <c r="BZ16" s="170"/>
      <c r="CA16" s="170"/>
      <c r="CB16" s="170"/>
      <c r="CC16" s="170"/>
      <c r="CD16" s="170"/>
      <c r="CE16" s="170"/>
      <c r="CF16" s="170"/>
      <c r="CG16" s="170"/>
      <c r="CH16" s="170"/>
      <c r="CI16" s="170"/>
      <c r="CJ16" s="170"/>
      <c r="CK16" s="170"/>
      <c r="CL16" s="170"/>
      <c r="CM16" s="170"/>
      <c r="CN16" s="171"/>
      <c r="CO16" s="169" t="str">
        <f>CO17</f>
        <v>-</v>
      </c>
      <c r="CP16" s="170"/>
      <c r="CQ16" s="170"/>
      <c r="CR16" s="170"/>
      <c r="CS16" s="170"/>
      <c r="CT16" s="170"/>
      <c r="CU16" s="170"/>
      <c r="CV16" s="170"/>
      <c r="CW16" s="170"/>
      <c r="CX16" s="170"/>
      <c r="CY16" s="170"/>
      <c r="CZ16" s="170"/>
      <c r="DA16" s="170"/>
      <c r="DB16" s="170"/>
      <c r="DC16" s="170"/>
      <c r="DD16" s="170"/>
      <c r="DE16" s="170"/>
      <c r="DF16" s="171"/>
    </row>
    <row r="17" spans="1:111" x14ac:dyDescent="0.2">
      <c r="A17" s="167" t="s">
        <v>593</v>
      </c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86"/>
      <c r="AC17" s="157" t="s">
        <v>550</v>
      </c>
      <c r="AD17" s="157"/>
      <c r="AE17" s="157"/>
      <c r="AF17" s="157"/>
      <c r="AG17" s="157"/>
      <c r="AH17" s="157"/>
      <c r="AI17" s="187" t="s">
        <v>594</v>
      </c>
      <c r="AJ17" s="187"/>
      <c r="AK17" s="187"/>
      <c r="AL17" s="187"/>
      <c r="AM17" s="187"/>
      <c r="AN17" s="187"/>
      <c r="AO17" s="187"/>
      <c r="AP17" s="187"/>
      <c r="AQ17" s="187"/>
      <c r="AR17" s="187"/>
      <c r="AS17" s="187"/>
      <c r="AT17" s="187"/>
      <c r="AU17" s="187"/>
      <c r="AV17" s="187"/>
      <c r="AW17" s="187"/>
      <c r="AX17" s="187"/>
      <c r="AY17" s="187"/>
      <c r="AZ17" s="149" t="s">
        <v>11</v>
      </c>
      <c r="BA17" s="149"/>
      <c r="BB17" s="149"/>
      <c r="BC17" s="149"/>
      <c r="BD17" s="149"/>
      <c r="BE17" s="149"/>
      <c r="BF17" s="149"/>
      <c r="BG17" s="149"/>
      <c r="BH17" s="149"/>
      <c r="BI17" s="149"/>
      <c r="BJ17" s="149"/>
      <c r="BK17" s="149"/>
      <c r="BL17" s="149"/>
      <c r="BM17" s="149"/>
      <c r="BN17" s="149"/>
      <c r="BO17" s="149"/>
      <c r="BP17" s="149"/>
      <c r="BQ17" s="149"/>
      <c r="BR17" s="149"/>
      <c r="BS17" s="149"/>
      <c r="BT17" s="149"/>
      <c r="BU17" s="149"/>
      <c r="BV17" s="149"/>
      <c r="BW17" s="149" t="s">
        <v>11</v>
      </c>
      <c r="BX17" s="149"/>
      <c r="BY17" s="149"/>
      <c r="BZ17" s="149"/>
      <c r="CA17" s="149"/>
      <c r="CB17" s="149"/>
      <c r="CC17" s="149"/>
      <c r="CD17" s="149"/>
      <c r="CE17" s="149"/>
      <c r="CF17" s="149"/>
      <c r="CG17" s="149"/>
      <c r="CH17" s="149"/>
      <c r="CI17" s="149"/>
      <c r="CJ17" s="149"/>
      <c r="CK17" s="149"/>
      <c r="CL17" s="149"/>
      <c r="CM17" s="149"/>
      <c r="CN17" s="149"/>
      <c r="CO17" s="149" t="str">
        <f t="shared" si="0"/>
        <v>-</v>
      </c>
      <c r="CP17" s="149"/>
      <c r="CQ17" s="149"/>
      <c r="CR17" s="149"/>
      <c r="CS17" s="149"/>
      <c r="CT17" s="149"/>
      <c r="CU17" s="149"/>
      <c r="CV17" s="149"/>
      <c r="CW17" s="149"/>
      <c r="CX17" s="149"/>
      <c r="CY17" s="149"/>
      <c r="CZ17" s="149"/>
      <c r="DA17" s="149"/>
      <c r="DB17" s="149"/>
      <c r="DC17" s="149"/>
      <c r="DD17" s="149"/>
      <c r="DE17" s="149"/>
      <c r="DF17" s="149"/>
    </row>
    <row r="18" spans="1:111" x14ac:dyDescent="0.2">
      <c r="A18" s="184" t="s">
        <v>552</v>
      </c>
      <c r="B18" s="185"/>
      <c r="C18" s="185"/>
      <c r="D18" s="185"/>
      <c r="E18" s="185"/>
      <c r="F18" s="185"/>
      <c r="G18" s="185"/>
      <c r="H18" s="185"/>
      <c r="I18" s="185"/>
      <c r="J18" s="185"/>
      <c r="K18" s="185"/>
      <c r="L18" s="185"/>
      <c r="M18" s="185"/>
      <c r="N18" s="185"/>
      <c r="O18" s="185"/>
      <c r="P18" s="185"/>
      <c r="Q18" s="185"/>
      <c r="R18" s="185"/>
      <c r="S18" s="185"/>
      <c r="T18" s="185"/>
      <c r="U18" s="185"/>
      <c r="V18" s="185"/>
      <c r="W18" s="185"/>
      <c r="X18" s="185"/>
      <c r="Y18" s="185"/>
      <c r="Z18" s="185"/>
      <c r="AA18" s="185"/>
      <c r="AB18" s="185"/>
      <c r="AC18" s="157" t="s">
        <v>553</v>
      </c>
      <c r="AD18" s="157"/>
      <c r="AE18" s="157"/>
      <c r="AF18" s="157"/>
      <c r="AG18" s="157"/>
      <c r="AH18" s="157"/>
      <c r="AI18" s="157" t="s">
        <v>578</v>
      </c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49" t="s">
        <v>11</v>
      </c>
      <c r="BA18" s="149"/>
      <c r="BB18" s="149"/>
      <c r="BC18" s="149"/>
      <c r="BD18" s="149"/>
      <c r="BE18" s="149"/>
      <c r="BF18" s="149"/>
      <c r="BG18" s="149"/>
      <c r="BH18" s="149"/>
      <c r="BI18" s="149"/>
      <c r="BJ18" s="149"/>
      <c r="BK18" s="149"/>
      <c r="BL18" s="149"/>
      <c r="BM18" s="149"/>
      <c r="BN18" s="149"/>
      <c r="BO18" s="149"/>
      <c r="BP18" s="149"/>
      <c r="BQ18" s="149"/>
      <c r="BR18" s="149"/>
      <c r="BS18" s="149"/>
      <c r="BT18" s="149"/>
      <c r="BU18" s="149"/>
      <c r="BV18" s="149"/>
      <c r="BW18" s="149" t="s">
        <v>11</v>
      </c>
      <c r="BX18" s="149"/>
      <c r="BY18" s="149"/>
      <c r="BZ18" s="149"/>
      <c r="CA18" s="149"/>
      <c r="CB18" s="149"/>
      <c r="CC18" s="149"/>
      <c r="CD18" s="149"/>
      <c r="CE18" s="149"/>
      <c r="CF18" s="149"/>
      <c r="CG18" s="149"/>
      <c r="CH18" s="149"/>
      <c r="CI18" s="149"/>
      <c r="CJ18" s="149"/>
      <c r="CK18" s="149"/>
      <c r="CL18" s="149"/>
      <c r="CM18" s="149"/>
      <c r="CN18" s="149"/>
      <c r="CO18" s="149" t="s">
        <v>11</v>
      </c>
      <c r="CP18" s="149"/>
      <c r="CQ18" s="149"/>
      <c r="CR18" s="149"/>
      <c r="CS18" s="149"/>
      <c r="CT18" s="149"/>
      <c r="CU18" s="149"/>
      <c r="CV18" s="149"/>
      <c r="CW18" s="149"/>
      <c r="CX18" s="149"/>
      <c r="CY18" s="149"/>
      <c r="CZ18" s="149"/>
      <c r="DA18" s="149"/>
      <c r="DB18" s="149"/>
      <c r="DC18" s="149"/>
      <c r="DD18" s="149"/>
      <c r="DE18" s="149"/>
      <c r="DF18" s="149"/>
    </row>
    <row r="19" spans="1:111" ht="12.75" hidden="1" customHeight="1" x14ac:dyDescent="0.2">
      <c r="A19" s="182" t="s">
        <v>551</v>
      </c>
      <c r="B19" s="183"/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3"/>
      <c r="R19" s="183"/>
      <c r="S19" s="183"/>
      <c r="T19" s="183"/>
      <c r="U19" s="183"/>
      <c r="V19" s="183"/>
      <c r="W19" s="183"/>
      <c r="X19" s="183"/>
      <c r="Y19" s="183"/>
      <c r="Z19" s="183"/>
      <c r="AA19" s="183"/>
      <c r="AB19" s="183"/>
      <c r="AC19" s="157"/>
      <c r="AD19" s="157"/>
      <c r="AE19" s="157"/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77" t="s">
        <v>11</v>
      </c>
      <c r="BA19" s="177"/>
      <c r="BB19" s="177"/>
      <c r="BC19" s="177"/>
      <c r="BD19" s="177"/>
      <c r="BE19" s="177"/>
      <c r="BF19" s="177"/>
      <c r="BG19" s="177"/>
      <c r="BH19" s="177"/>
      <c r="BI19" s="177"/>
      <c r="BJ19" s="177"/>
      <c r="BK19" s="177"/>
      <c r="BL19" s="177"/>
      <c r="BM19" s="177"/>
      <c r="BN19" s="177"/>
      <c r="BO19" s="177"/>
      <c r="BP19" s="177"/>
      <c r="BQ19" s="177"/>
      <c r="BR19" s="177"/>
      <c r="BS19" s="177"/>
      <c r="BT19" s="177"/>
      <c r="BU19" s="177"/>
      <c r="BV19" s="177"/>
      <c r="BW19" s="149" t="s">
        <v>11</v>
      </c>
      <c r="BX19" s="149"/>
      <c r="BY19" s="149"/>
      <c r="BZ19" s="149"/>
      <c r="CA19" s="149"/>
      <c r="CB19" s="149"/>
      <c r="CC19" s="149"/>
      <c r="CD19" s="149"/>
      <c r="CE19" s="149"/>
      <c r="CF19" s="149"/>
      <c r="CG19" s="149"/>
      <c r="CH19" s="149"/>
      <c r="CI19" s="149"/>
      <c r="CJ19" s="149"/>
      <c r="CK19" s="149"/>
      <c r="CL19" s="149"/>
      <c r="CM19" s="149"/>
      <c r="CN19" s="149"/>
      <c r="CO19" s="149" t="s">
        <v>11</v>
      </c>
      <c r="CP19" s="149"/>
      <c r="CQ19" s="149"/>
      <c r="CR19" s="149"/>
      <c r="CS19" s="149"/>
      <c r="CT19" s="149"/>
      <c r="CU19" s="149"/>
      <c r="CV19" s="149"/>
      <c r="CW19" s="149"/>
      <c r="CX19" s="149"/>
      <c r="CY19" s="149"/>
      <c r="CZ19" s="149"/>
      <c r="DA19" s="149"/>
      <c r="DB19" s="149"/>
      <c r="DC19" s="149"/>
      <c r="DD19" s="149"/>
      <c r="DE19" s="149"/>
      <c r="DF19" s="149"/>
    </row>
    <row r="20" spans="1:111" ht="12.75" hidden="1" customHeight="1" x14ac:dyDescent="0.2">
      <c r="A20" s="179"/>
      <c r="B20" s="180"/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57"/>
      <c r="AD20" s="157"/>
      <c r="AE20" s="157"/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77"/>
      <c r="BA20" s="177"/>
      <c r="BB20" s="177"/>
      <c r="BC20" s="177"/>
      <c r="BD20" s="177"/>
      <c r="BE20" s="177"/>
      <c r="BF20" s="177"/>
      <c r="BG20" s="177"/>
      <c r="BH20" s="177"/>
      <c r="BI20" s="177"/>
      <c r="BJ20" s="177"/>
      <c r="BK20" s="177"/>
      <c r="BL20" s="177"/>
      <c r="BM20" s="177"/>
      <c r="BN20" s="177"/>
      <c r="BO20" s="177"/>
      <c r="BP20" s="177"/>
      <c r="BQ20" s="177"/>
      <c r="BR20" s="177"/>
      <c r="BS20" s="177"/>
      <c r="BT20" s="177"/>
      <c r="BU20" s="177"/>
      <c r="BV20" s="177"/>
      <c r="BW20" s="149"/>
      <c r="BX20" s="149"/>
      <c r="BY20" s="149"/>
      <c r="BZ20" s="149"/>
      <c r="CA20" s="149"/>
      <c r="CB20" s="149"/>
      <c r="CC20" s="149"/>
      <c r="CD20" s="149"/>
      <c r="CE20" s="149"/>
      <c r="CF20" s="149"/>
      <c r="CG20" s="149"/>
      <c r="CH20" s="149"/>
      <c r="CI20" s="149"/>
      <c r="CJ20" s="149"/>
      <c r="CK20" s="149"/>
      <c r="CL20" s="149"/>
      <c r="CM20" s="149"/>
      <c r="CN20" s="149"/>
      <c r="CO20" s="149"/>
      <c r="CP20" s="149"/>
      <c r="CQ20" s="149"/>
      <c r="CR20" s="149"/>
      <c r="CS20" s="149"/>
      <c r="CT20" s="149"/>
      <c r="CU20" s="149"/>
      <c r="CV20" s="149"/>
      <c r="CW20" s="149"/>
      <c r="CX20" s="149"/>
      <c r="CY20" s="149"/>
      <c r="CZ20" s="149"/>
      <c r="DA20" s="149"/>
      <c r="DB20" s="149"/>
      <c r="DC20" s="149"/>
      <c r="DD20" s="149"/>
      <c r="DE20" s="149"/>
      <c r="DF20" s="149"/>
    </row>
    <row r="21" spans="1:111" ht="12.75" hidden="1" customHeight="1" x14ac:dyDescent="0.2">
      <c r="A21" s="50"/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181"/>
      <c r="U21" s="181"/>
      <c r="V21" s="181"/>
      <c r="W21" s="181"/>
      <c r="X21" s="181"/>
      <c r="Y21" s="181"/>
      <c r="Z21" s="181"/>
      <c r="AA21" s="181"/>
      <c r="AB21" s="181"/>
      <c r="AC21" s="157"/>
      <c r="AD21" s="157"/>
      <c r="AE21" s="157"/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77" t="s">
        <v>11</v>
      </c>
      <c r="BA21" s="177"/>
      <c r="BB21" s="177"/>
      <c r="BC21" s="177"/>
      <c r="BD21" s="177"/>
      <c r="BE21" s="177"/>
      <c r="BF21" s="177"/>
      <c r="BG21" s="177"/>
      <c r="BH21" s="177"/>
      <c r="BI21" s="177"/>
      <c r="BJ21" s="177"/>
      <c r="BK21" s="177"/>
      <c r="BL21" s="177"/>
      <c r="BM21" s="177"/>
      <c r="BN21" s="177"/>
      <c r="BO21" s="177"/>
      <c r="BP21" s="177"/>
      <c r="BQ21" s="177"/>
      <c r="BR21" s="177"/>
      <c r="BS21" s="177"/>
      <c r="BT21" s="177"/>
      <c r="BU21" s="177"/>
      <c r="BV21" s="177"/>
      <c r="BW21" s="149" t="s">
        <v>11</v>
      </c>
      <c r="BX21" s="149"/>
      <c r="BY21" s="149"/>
      <c r="BZ21" s="149"/>
      <c r="CA21" s="149"/>
      <c r="CB21" s="149"/>
      <c r="CC21" s="149"/>
      <c r="CD21" s="149"/>
      <c r="CE21" s="149"/>
      <c r="CF21" s="149"/>
      <c r="CG21" s="149"/>
      <c r="CH21" s="149"/>
      <c r="CI21" s="149"/>
      <c r="CJ21" s="149"/>
      <c r="CK21" s="149"/>
      <c r="CL21" s="149"/>
      <c r="CM21" s="149"/>
      <c r="CN21" s="149"/>
      <c r="CO21" s="149" t="s">
        <v>11</v>
      </c>
      <c r="CP21" s="149"/>
      <c r="CQ21" s="149"/>
      <c r="CR21" s="149"/>
      <c r="CS21" s="149"/>
      <c r="CT21" s="149"/>
      <c r="CU21" s="149"/>
      <c r="CV21" s="149"/>
      <c r="CW21" s="149"/>
      <c r="CX21" s="149"/>
      <c r="CY21" s="149"/>
      <c r="CZ21" s="149"/>
      <c r="DA21" s="149"/>
      <c r="DB21" s="149"/>
      <c r="DC21" s="149"/>
      <c r="DD21" s="149"/>
      <c r="DE21" s="149"/>
      <c r="DF21" s="149"/>
    </row>
    <row r="22" spans="1:111" ht="12.75" hidden="1" customHeight="1" x14ac:dyDescent="0.2">
      <c r="A22" s="178"/>
      <c r="B22" s="153"/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  <c r="N22" s="153"/>
      <c r="O22" s="153"/>
      <c r="P22" s="153"/>
      <c r="Q22" s="153"/>
      <c r="R22" s="153"/>
      <c r="S22" s="153"/>
      <c r="T22" s="153"/>
      <c r="U22" s="153"/>
      <c r="V22" s="153"/>
      <c r="W22" s="153"/>
      <c r="X22" s="153"/>
      <c r="Y22" s="153"/>
      <c r="Z22" s="153"/>
      <c r="AA22" s="153"/>
      <c r="AB22" s="153"/>
      <c r="AC22" s="157"/>
      <c r="AD22" s="157"/>
      <c r="AE22" s="157"/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77" t="s">
        <v>11</v>
      </c>
      <c r="BA22" s="177"/>
      <c r="BB22" s="177"/>
      <c r="BC22" s="177"/>
      <c r="BD22" s="177"/>
      <c r="BE22" s="177"/>
      <c r="BF22" s="177"/>
      <c r="BG22" s="177"/>
      <c r="BH22" s="177"/>
      <c r="BI22" s="177"/>
      <c r="BJ22" s="177"/>
      <c r="BK22" s="177"/>
      <c r="BL22" s="177"/>
      <c r="BM22" s="177"/>
      <c r="BN22" s="177"/>
      <c r="BO22" s="177"/>
      <c r="BP22" s="177"/>
      <c r="BQ22" s="177"/>
      <c r="BR22" s="177"/>
      <c r="BS22" s="177"/>
      <c r="BT22" s="177"/>
      <c r="BU22" s="177"/>
      <c r="BV22" s="177"/>
      <c r="BW22" s="149" t="s">
        <v>11</v>
      </c>
      <c r="BX22" s="149"/>
      <c r="BY22" s="149"/>
      <c r="BZ22" s="149"/>
      <c r="CA22" s="149"/>
      <c r="CB22" s="149"/>
      <c r="CC22" s="149"/>
      <c r="CD22" s="149"/>
      <c r="CE22" s="149"/>
      <c r="CF22" s="149"/>
      <c r="CG22" s="149"/>
      <c r="CH22" s="149"/>
      <c r="CI22" s="149"/>
      <c r="CJ22" s="149"/>
      <c r="CK22" s="149"/>
      <c r="CL22" s="149"/>
      <c r="CM22" s="149"/>
      <c r="CN22" s="149"/>
      <c r="CO22" s="149" t="s">
        <v>11</v>
      </c>
      <c r="CP22" s="149"/>
      <c r="CQ22" s="149"/>
      <c r="CR22" s="149"/>
      <c r="CS22" s="149"/>
      <c r="CT22" s="149"/>
      <c r="CU22" s="149"/>
      <c r="CV22" s="149"/>
      <c r="CW22" s="149"/>
      <c r="CX22" s="149"/>
      <c r="CY22" s="149"/>
      <c r="CZ22" s="149"/>
      <c r="DA22" s="149"/>
      <c r="DB22" s="149"/>
      <c r="DC22" s="149"/>
      <c r="DD22" s="149"/>
      <c r="DE22" s="149"/>
      <c r="DF22" s="149"/>
    </row>
    <row r="23" spans="1:111" ht="12.75" hidden="1" customHeight="1" x14ac:dyDescent="0.2">
      <c r="A23" s="175"/>
      <c r="B23" s="176"/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57"/>
      <c r="AD23" s="157"/>
      <c r="AE23" s="157"/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77" t="s">
        <v>11</v>
      </c>
      <c r="BA23" s="177"/>
      <c r="BB23" s="177"/>
      <c r="BC23" s="177"/>
      <c r="BD23" s="177"/>
      <c r="BE23" s="177"/>
      <c r="BF23" s="177"/>
      <c r="BG23" s="177"/>
      <c r="BH23" s="177"/>
      <c r="BI23" s="177"/>
      <c r="BJ23" s="177"/>
      <c r="BK23" s="177"/>
      <c r="BL23" s="177"/>
      <c r="BM23" s="177"/>
      <c r="BN23" s="177"/>
      <c r="BO23" s="177"/>
      <c r="BP23" s="177"/>
      <c r="BQ23" s="177"/>
      <c r="BR23" s="177"/>
      <c r="BS23" s="177"/>
      <c r="BT23" s="177"/>
      <c r="BU23" s="177"/>
      <c r="BV23" s="177"/>
      <c r="BW23" s="149" t="s">
        <v>11</v>
      </c>
      <c r="BX23" s="149"/>
      <c r="BY23" s="149"/>
      <c r="BZ23" s="149"/>
      <c r="CA23" s="149"/>
      <c r="CB23" s="149"/>
      <c r="CC23" s="149"/>
      <c r="CD23" s="149"/>
      <c r="CE23" s="149"/>
      <c r="CF23" s="149"/>
      <c r="CG23" s="149"/>
      <c r="CH23" s="149"/>
      <c r="CI23" s="149"/>
      <c r="CJ23" s="149"/>
      <c r="CK23" s="149"/>
      <c r="CL23" s="149"/>
      <c r="CM23" s="149"/>
      <c r="CN23" s="149"/>
      <c r="CO23" s="149" t="s">
        <v>11</v>
      </c>
      <c r="CP23" s="149"/>
      <c r="CQ23" s="149"/>
      <c r="CR23" s="149"/>
      <c r="CS23" s="149"/>
      <c r="CT23" s="149"/>
      <c r="CU23" s="149"/>
      <c r="CV23" s="149"/>
      <c r="CW23" s="149"/>
      <c r="CX23" s="149"/>
      <c r="CY23" s="149"/>
      <c r="CZ23" s="149"/>
      <c r="DA23" s="149"/>
      <c r="DB23" s="149"/>
      <c r="DC23" s="149"/>
      <c r="DD23" s="149"/>
      <c r="DE23" s="149"/>
      <c r="DF23" s="149"/>
    </row>
    <row r="24" spans="1:111" ht="12.75" customHeight="1" x14ac:dyDescent="0.2">
      <c r="A24" s="158" t="s">
        <v>595</v>
      </c>
      <c r="B24" s="159"/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159"/>
      <c r="Z24" s="159"/>
      <c r="AA24" s="159"/>
      <c r="AB24" s="160"/>
      <c r="AC24" s="157" t="s">
        <v>554</v>
      </c>
      <c r="AD24" s="157"/>
      <c r="AE24" s="157"/>
      <c r="AF24" s="157"/>
      <c r="AG24" s="157"/>
      <c r="AH24" s="157"/>
      <c r="AI24" s="157" t="s">
        <v>596</v>
      </c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49">
        <f>AZ25+AZ29</f>
        <v>32606200</v>
      </c>
      <c r="BA24" s="149"/>
      <c r="BB24" s="149"/>
      <c r="BC24" s="149"/>
      <c r="BD24" s="149"/>
      <c r="BE24" s="149"/>
      <c r="BF24" s="149"/>
      <c r="BG24" s="149"/>
      <c r="BH24" s="149"/>
      <c r="BI24" s="149"/>
      <c r="BJ24" s="149"/>
      <c r="BK24" s="149"/>
      <c r="BL24" s="149"/>
      <c r="BM24" s="149"/>
      <c r="BN24" s="149"/>
      <c r="BO24" s="149"/>
      <c r="BP24" s="149"/>
      <c r="BQ24" s="149"/>
      <c r="BR24" s="149"/>
      <c r="BS24" s="149"/>
      <c r="BT24" s="149"/>
      <c r="BU24" s="149"/>
      <c r="BV24" s="149"/>
      <c r="BW24" s="149">
        <f>BW25+BW29</f>
        <v>-21897845.920000017</v>
      </c>
      <c r="BX24" s="149"/>
      <c r="BY24" s="149"/>
      <c r="BZ24" s="149"/>
      <c r="CA24" s="149"/>
      <c r="CB24" s="149"/>
      <c r="CC24" s="149"/>
      <c r="CD24" s="149"/>
      <c r="CE24" s="149"/>
      <c r="CF24" s="149"/>
      <c r="CG24" s="149"/>
      <c r="CH24" s="149"/>
      <c r="CI24" s="149"/>
      <c r="CJ24" s="149"/>
      <c r="CK24" s="149"/>
      <c r="CL24" s="149"/>
      <c r="CM24" s="149"/>
      <c r="CN24" s="149"/>
      <c r="CO24" s="149">
        <f>AZ24-BW24</f>
        <v>54504045.920000017</v>
      </c>
      <c r="CP24" s="149"/>
      <c r="CQ24" s="149"/>
      <c r="CR24" s="149"/>
      <c r="CS24" s="149"/>
      <c r="CT24" s="149"/>
      <c r="CU24" s="149"/>
      <c r="CV24" s="149"/>
      <c r="CW24" s="149"/>
      <c r="CX24" s="149"/>
      <c r="CY24" s="149"/>
      <c r="CZ24" s="149"/>
      <c r="DA24" s="149"/>
      <c r="DB24" s="149"/>
      <c r="DC24" s="149"/>
      <c r="DD24" s="149"/>
      <c r="DE24" s="149"/>
      <c r="DF24" s="149"/>
    </row>
    <row r="25" spans="1:111" ht="12.75" customHeight="1" x14ac:dyDescent="0.2">
      <c r="A25" s="172" t="s">
        <v>597</v>
      </c>
      <c r="B25" s="173"/>
      <c r="C25" s="173"/>
      <c r="D25" s="173"/>
      <c r="E25" s="173"/>
      <c r="F25" s="173"/>
      <c r="G25" s="173"/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3"/>
      <c r="U25" s="173"/>
      <c r="V25" s="173"/>
      <c r="W25" s="173"/>
      <c r="X25" s="173"/>
      <c r="Y25" s="173"/>
      <c r="Z25" s="173"/>
      <c r="AA25" s="173"/>
      <c r="AB25" s="174"/>
      <c r="AC25" s="164" t="s">
        <v>598</v>
      </c>
      <c r="AD25" s="165"/>
      <c r="AE25" s="165"/>
      <c r="AF25" s="165"/>
      <c r="AG25" s="165"/>
      <c r="AH25" s="166"/>
      <c r="AI25" s="164" t="s">
        <v>599</v>
      </c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6"/>
      <c r="AZ25" s="169">
        <f>AZ28</f>
        <v>-693964700</v>
      </c>
      <c r="BA25" s="170"/>
      <c r="BB25" s="170"/>
      <c r="BC25" s="170"/>
      <c r="BD25" s="170"/>
      <c r="BE25" s="170"/>
      <c r="BF25" s="170"/>
      <c r="BG25" s="170"/>
      <c r="BH25" s="170"/>
      <c r="BI25" s="170"/>
      <c r="BJ25" s="170"/>
      <c r="BK25" s="170"/>
      <c r="BL25" s="170"/>
      <c r="BM25" s="170"/>
      <c r="BN25" s="170"/>
      <c r="BO25" s="170"/>
      <c r="BP25" s="170"/>
      <c r="BQ25" s="170"/>
      <c r="BR25" s="170"/>
      <c r="BS25" s="170"/>
      <c r="BT25" s="170"/>
      <c r="BU25" s="170"/>
      <c r="BV25" s="171"/>
      <c r="BW25" s="149">
        <v>-434975124.61000001</v>
      </c>
      <c r="BX25" s="149"/>
      <c r="BY25" s="149"/>
      <c r="BZ25" s="149"/>
      <c r="CA25" s="149"/>
      <c r="CB25" s="149"/>
      <c r="CC25" s="149"/>
      <c r="CD25" s="149"/>
      <c r="CE25" s="149"/>
      <c r="CF25" s="149"/>
      <c r="CG25" s="149"/>
      <c r="CH25" s="149"/>
      <c r="CI25" s="149"/>
      <c r="CJ25" s="149"/>
      <c r="CK25" s="149"/>
      <c r="CL25" s="149"/>
      <c r="CM25" s="149"/>
      <c r="CN25" s="149"/>
      <c r="CO25" s="149" t="s">
        <v>600</v>
      </c>
      <c r="CP25" s="149"/>
      <c r="CQ25" s="149"/>
      <c r="CR25" s="149"/>
      <c r="CS25" s="149"/>
      <c r="CT25" s="149"/>
      <c r="CU25" s="149"/>
      <c r="CV25" s="149"/>
      <c r="CW25" s="149"/>
      <c r="CX25" s="149"/>
      <c r="CY25" s="149"/>
      <c r="CZ25" s="149"/>
      <c r="DA25" s="149"/>
      <c r="DB25" s="149"/>
      <c r="DC25" s="149"/>
      <c r="DD25" s="149"/>
      <c r="DE25" s="149"/>
      <c r="DF25" s="149"/>
    </row>
    <row r="26" spans="1:111" ht="12.75" customHeight="1" x14ac:dyDescent="0.2">
      <c r="A26" s="158" t="s">
        <v>601</v>
      </c>
      <c r="B26" s="159"/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160"/>
      <c r="AC26" s="164" t="s">
        <v>598</v>
      </c>
      <c r="AD26" s="165"/>
      <c r="AE26" s="165"/>
      <c r="AF26" s="165"/>
      <c r="AG26" s="165"/>
      <c r="AH26" s="166"/>
      <c r="AI26" s="164" t="s">
        <v>602</v>
      </c>
      <c r="AJ26" s="165"/>
      <c r="AK26" s="165"/>
      <c r="AL26" s="165"/>
      <c r="AM26" s="165"/>
      <c r="AN26" s="165"/>
      <c r="AO26" s="165"/>
      <c r="AP26" s="165"/>
      <c r="AQ26" s="165"/>
      <c r="AR26" s="165"/>
      <c r="AS26" s="165"/>
      <c r="AT26" s="165"/>
      <c r="AU26" s="165"/>
      <c r="AV26" s="165"/>
      <c r="AW26" s="165"/>
      <c r="AX26" s="165"/>
      <c r="AY26" s="166"/>
      <c r="AZ26" s="169">
        <v>-693964700</v>
      </c>
      <c r="BA26" s="170"/>
      <c r="BB26" s="170"/>
      <c r="BC26" s="170"/>
      <c r="BD26" s="170"/>
      <c r="BE26" s="170"/>
      <c r="BF26" s="170"/>
      <c r="BG26" s="170"/>
      <c r="BH26" s="170"/>
      <c r="BI26" s="170"/>
      <c r="BJ26" s="170"/>
      <c r="BK26" s="170"/>
      <c r="BL26" s="170"/>
      <c r="BM26" s="170"/>
      <c r="BN26" s="170"/>
      <c r="BO26" s="170"/>
      <c r="BP26" s="170"/>
      <c r="BQ26" s="170"/>
      <c r="BR26" s="170"/>
      <c r="BS26" s="170"/>
      <c r="BT26" s="170"/>
      <c r="BU26" s="170"/>
      <c r="BV26" s="171"/>
      <c r="BW26" s="149">
        <v>-434975124.61000001</v>
      </c>
      <c r="BX26" s="149"/>
      <c r="BY26" s="149"/>
      <c r="BZ26" s="149"/>
      <c r="CA26" s="149"/>
      <c r="CB26" s="149"/>
      <c r="CC26" s="149"/>
      <c r="CD26" s="149"/>
      <c r="CE26" s="149"/>
      <c r="CF26" s="149"/>
      <c r="CG26" s="149"/>
      <c r="CH26" s="149"/>
      <c r="CI26" s="149"/>
      <c r="CJ26" s="149"/>
      <c r="CK26" s="149"/>
      <c r="CL26" s="149"/>
      <c r="CM26" s="149"/>
      <c r="CN26" s="149"/>
      <c r="CO26" s="149" t="s">
        <v>600</v>
      </c>
      <c r="CP26" s="149"/>
      <c r="CQ26" s="149"/>
      <c r="CR26" s="149"/>
      <c r="CS26" s="149"/>
      <c r="CT26" s="149"/>
      <c r="CU26" s="149"/>
      <c r="CV26" s="149"/>
      <c r="CW26" s="149"/>
      <c r="CX26" s="149"/>
      <c r="CY26" s="149"/>
      <c r="CZ26" s="149"/>
      <c r="DA26" s="149"/>
      <c r="DB26" s="149"/>
      <c r="DC26" s="149"/>
      <c r="DD26" s="149"/>
      <c r="DE26" s="149"/>
      <c r="DF26" s="149"/>
    </row>
    <row r="27" spans="1:111" ht="12.75" customHeight="1" x14ac:dyDescent="0.2">
      <c r="A27" s="158" t="s">
        <v>603</v>
      </c>
      <c r="B27" s="159"/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60"/>
      <c r="AC27" s="164" t="s">
        <v>598</v>
      </c>
      <c r="AD27" s="165"/>
      <c r="AE27" s="165"/>
      <c r="AF27" s="165"/>
      <c r="AG27" s="165"/>
      <c r="AH27" s="166"/>
      <c r="AI27" s="164" t="s">
        <v>604</v>
      </c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6"/>
      <c r="AZ27" s="169">
        <v>-693964700</v>
      </c>
      <c r="BA27" s="170"/>
      <c r="BB27" s="170"/>
      <c r="BC27" s="170"/>
      <c r="BD27" s="170"/>
      <c r="BE27" s="170"/>
      <c r="BF27" s="170"/>
      <c r="BG27" s="170"/>
      <c r="BH27" s="170"/>
      <c r="BI27" s="170"/>
      <c r="BJ27" s="170"/>
      <c r="BK27" s="170"/>
      <c r="BL27" s="170"/>
      <c r="BM27" s="170"/>
      <c r="BN27" s="170"/>
      <c r="BO27" s="170"/>
      <c r="BP27" s="170"/>
      <c r="BQ27" s="170"/>
      <c r="BR27" s="170"/>
      <c r="BS27" s="170"/>
      <c r="BT27" s="170"/>
      <c r="BU27" s="170"/>
      <c r="BV27" s="171"/>
      <c r="BW27" s="149">
        <v>-434975124.61000001</v>
      </c>
      <c r="BX27" s="149"/>
      <c r="BY27" s="149"/>
      <c r="BZ27" s="149"/>
      <c r="CA27" s="149"/>
      <c r="CB27" s="149"/>
      <c r="CC27" s="149"/>
      <c r="CD27" s="149"/>
      <c r="CE27" s="149"/>
      <c r="CF27" s="149"/>
      <c r="CG27" s="149"/>
      <c r="CH27" s="149"/>
      <c r="CI27" s="149"/>
      <c r="CJ27" s="149"/>
      <c r="CK27" s="149"/>
      <c r="CL27" s="149"/>
      <c r="CM27" s="149"/>
      <c r="CN27" s="149"/>
      <c r="CO27" s="149" t="s">
        <v>600</v>
      </c>
      <c r="CP27" s="149"/>
      <c r="CQ27" s="149"/>
      <c r="CR27" s="149"/>
      <c r="CS27" s="149"/>
      <c r="CT27" s="149"/>
      <c r="CU27" s="149"/>
      <c r="CV27" s="149"/>
      <c r="CW27" s="149"/>
      <c r="CX27" s="149"/>
      <c r="CY27" s="149"/>
      <c r="CZ27" s="149"/>
      <c r="DA27" s="149"/>
      <c r="DB27" s="149"/>
      <c r="DC27" s="149"/>
      <c r="DD27" s="149"/>
      <c r="DE27" s="149"/>
      <c r="DF27" s="149"/>
    </row>
    <row r="28" spans="1:111" ht="12.75" customHeight="1" x14ac:dyDescent="0.2">
      <c r="A28" s="167" t="s">
        <v>605</v>
      </c>
      <c r="B28" s="168"/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  <c r="AA28" s="168"/>
      <c r="AB28" s="168"/>
      <c r="AC28" s="157" t="s">
        <v>598</v>
      </c>
      <c r="AD28" s="157"/>
      <c r="AE28" s="157"/>
      <c r="AF28" s="157"/>
      <c r="AG28" s="157"/>
      <c r="AH28" s="157"/>
      <c r="AI28" s="157" t="s">
        <v>606</v>
      </c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69">
        <v>-693964700</v>
      </c>
      <c r="BA28" s="170"/>
      <c r="BB28" s="170"/>
      <c r="BC28" s="170"/>
      <c r="BD28" s="170"/>
      <c r="BE28" s="170"/>
      <c r="BF28" s="170"/>
      <c r="BG28" s="170"/>
      <c r="BH28" s="170"/>
      <c r="BI28" s="170"/>
      <c r="BJ28" s="170"/>
      <c r="BK28" s="170"/>
      <c r="BL28" s="170"/>
      <c r="BM28" s="170"/>
      <c r="BN28" s="170"/>
      <c r="BO28" s="170"/>
      <c r="BP28" s="170"/>
      <c r="BQ28" s="170"/>
      <c r="BR28" s="170"/>
      <c r="BS28" s="170"/>
      <c r="BT28" s="170"/>
      <c r="BU28" s="170"/>
      <c r="BV28" s="171"/>
      <c r="BW28" s="149">
        <v>-434975124.61000001</v>
      </c>
      <c r="BX28" s="149"/>
      <c r="BY28" s="149"/>
      <c r="BZ28" s="149"/>
      <c r="CA28" s="149"/>
      <c r="CB28" s="149"/>
      <c r="CC28" s="149"/>
      <c r="CD28" s="149"/>
      <c r="CE28" s="149"/>
      <c r="CF28" s="149"/>
      <c r="CG28" s="149"/>
      <c r="CH28" s="149"/>
      <c r="CI28" s="149"/>
      <c r="CJ28" s="149"/>
      <c r="CK28" s="149"/>
      <c r="CL28" s="149"/>
      <c r="CM28" s="149"/>
      <c r="CN28" s="149"/>
      <c r="CO28" s="149" t="s">
        <v>600</v>
      </c>
      <c r="CP28" s="149"/>
      <c r="CQ28" s="149"/>
      <c r="CR28" s="149"/>
      <c r="CS28" s="149"/>
      <c r="CT28" s="149"/>
      <c r="CU28" s="149"/>
      <c r="CV28" s="149"/>
      <c r="CW28" s="149"/>
      <c r="CX28" s="149"/>
      <c r="CY28" s="149"/>
      <c r="CZ28" s="149"/>
      <c r="DA28" s="149"/>
      <c r="DB28" s="149"/>
      <c r="DC28" s="149"/>
      <c r="DD28" s="149"/>
      <c r="DE28" s="149"/>
      <c r="DF28" s="149"/>
    </row>
    <row r="29" spans="1:111" ht="12.75" customHeight="1" x14ac:dyDescent="0.2">
      <c r="A29" s="158" t="s">
        <v>607</v>
      </c>
      <c r="B29" s="159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60"/>
      <c r="AC29" s="164" t="s">
        <v>608</v>
      </c>
      <c r="AD29" s="165"/>
      <c r="AE29" s="165"/>
      <c r="AF29" s="165"/>
      <c r="AG29" s="165"/>
      <c r="AH29" s="166"/>
      <c r="AI29" s="164" t="s">
        <v>609</v>
      </c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6"/>
      <c r="AZ29" s="149">
        <v>726570900</v>
      </c>
      <c r="BA29" s="149"/>
      <c r="BB29" s="149"/>
      <c r="BC29" s="149"/>
      <c r="BD29" s="149"/>
      <c r="BE29" s="149"/>
      <c r="BF29" s="149"/>
      <c r="BG29" s="149"/>
      <c r="BH29" s="149"/>
      <c r="BI29" s="149"/>
      <c r="BJ29" s="149"/>
      <c r="BK29" s="149"/>
      <c r="BL29" s="149"/>
      <c r="BM29" s="149"/>
      <c r="BN29" s="149"/>
      <c r="BO29" s="149"/>
      <c r="BP29" s="149"/>
      <c r="BQ29" s="149"/>
      <c r="BR29" s="149"/>
      <c r="BS29" s="149"/>
      <c r="BT29" s="149"/>
      <c r="BU29" s="149"/>
      <c r="BV29" s="149"/>
      <c r="BW29" s="149">
        <v>413077278.69</v>
      </c>
      <c r="BX29" s="149"/>
      <c r="BY29" s="149"/>
      <c r="BZ29" s="149"/>
      <c r="CA29" s="149"/>
      <c r="CB29" s="149"/>
      <c r="CC29" s="149"/>
      <c r="CD29" s="149"/>
      <c r="CE29" s="149"/>
      <c r="CF29" s="149"/>
      <c r="CG29" s="149"/>
      <c r="CH29" s="149"/>
      <c r="CI29" s="149"/>
      <c r="CJ29" s="149"/>
      <c r="CK29" s="149"/>
      <c r="CL29" s="149"/>
      <c r="CM29" s="149"/>
      <c r="CN29" s="149"/>
      <c r="CO29" s="149" t="s">
        <v>600</v>
      </c>
      <c r="CP29" s="149"/>
      <c r="CQ29" s="149"/>
      <c r="CR29" s="149"/>
      <c r="CS29" s="149"/>
      <c r="CT29" s="149"/>
      <c r="CU29" s="149"/>
      <c r="CV29" s="149"/>
      <c r="CW29" s="149"/>
      <c r="CX29" s="149"/>
      <c r="CY29" s="149"/>
      <c r="CZ29" s="149"/>
      <c r="DA29" s="149"/>
      <c r="DB29" s="149"/>
      <c r="DC29" s="149"/>
      <c r="DD29" s="149"/>
      <c r="DE29" s="149"/>
      <c r="DF29" s="149"/>
    </row>
    <row r="30" spans="1:111" ht="12.75" customHeight="1" x14ac:dyDescent="0.2">
      <c r="A30" s="158" t="s">
        <v>610</v>
      </c>
      <c r="B30" s="159"/>
      <c r="C30" s="159"/>
      <c r="D30" s="159"/>
      <c r="E30" s="159"/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9"/>
      <c r="Y30" s="159"/>
      <c r="Z30" s="159"/>
      <c r="AA30" s="159"/>
      <c r="AB30" s="160"/>
      <c r="AC30" s="161" t="s">
        <v>608</v>
      </c>
      <c r="AD30" s="162"/>
      <c r="AE30" s="162"/>
      <c r="AF30" s="162"/>
      <c r="AG30" s="162"/>
      <c r="AH30" s="163"/>
      <c r="AI30" s="164" t="s">
        <v>611</v>
      </c>
      <c r="AJ30" s="165"/>
      <c r="AK30" s="165"/>
      <c r="AL30" s="165"/>
      <c r="AM30" s="165"/>
      <c r="AN30" s="165"/>
      <c r="AO30" s="165"/>
      <c r="AP30" s="165"/>
      <c r="AQ30" s="165"/>
      <c r="AR30" s="165"/>
      <c r="AS30" s="165"/>
      <c r="AT30" s="165"/>
      <c r="AU30" s="165"/>
      <c r="AV30" s="165"/>
      <c r="AW30" s="165"/>
      <c r="AX30" s="165"/>
      <c r="AY30" s="166"/>
      <c r="AZ30" s="149">
        <v>726570900</v>
      </c>
      <c r="BA30" s="149"/>
      <c r="BB30" s="149"/>
      <c r="BC30" s="149"/>
      <c r="BD30" s="149"/>
      <c r="BE30" s="149"/>
      <c r="BF30" s="149"/>
      <c r="BG30" s="149"/>
      <c r="BH30" s="149"/>
      <c r="BI30" s="149"/>
      <c r="BJ30" s="149"/>
      <c r="BK30" s="149"/>
      <c r="BL30" s="149"/>
      <c r="BM30" s="149"/>
      <c r="BN30" s="149"/>
      <c r="BO30" s="149"/>
      <c r="BP30" s="149"/>
      <c r="BQ30" s="149"/>
      <c r="BR30" s="149"/>
      <c r="BS30" s="149"/>
      <c r="BT30" s="149"/>
      <c r="BU30" s="149"/>
      <c r="BV30" s="149"/>
      <c r="BW30" s="149">
        <v>413077278.69</v>
      </c>
      <c r="BX30" s="149"/>
      <c r="BY30" s="149"/>
      <c r="BZ30" s="149"/>
      <c r="CA30" s="149"/>
      <c r="CB30" s="149"/>
      <c r="CC30" s="149"/>
      <c r="CD30" s="149"/>
      <c r="CE30" s="149"/>
      <c r="CF30" s="149"/>
      <c r="CG30" s="149"/>
      <c r="CH30" s="149"/>
      <c r="CI30" s="149"/>
      <c r="CJ30" s="149"/>
      <c r="CK30" s="149"/>
      <c r="CL30" s="149"/>
      <c r="CM30" s="149"/>
      <c r="CN30" s="149"/>
      <c r="CO30" s="149" t="s">
        <v>600</v>
      </c>
      <c r="CP30" s="149"/>
      <c r="CQ30" s="149"/>
      <c r="CR30" s="149"/>
      <c r="CS30" s="149"/>
      <c r="CT30" s="149"/>
      <c r="CU30" s="149"/>
      <c r="CV30" s="149"/>
      <c r="CW30" s="149"/>
      <c r="CX30" s="149"/>
      <c r="CY30" s="149"/>
      <c r="CZ30" s="149"/>
      <c r="DA30" s="149"/>
      <c r="DB30" s="149"/>
      <c r="DC30" s="149"/>
      <c r="DD30" s="149"/>
      <c r="DE30" s="149"/>
      <c r="DF30" s="149"/>
    </row>
    <row r="31" spans="1:111" ht="12.75" customHeight="1" x14ac:dyDescent="0.2">
      <c r="A31" s="158" t="s">
        <v>612</v>
      </c>
      <c r="B31" s="159"/>
      <c r="C31" s="159"/>
      <c r="D31" s="159"/>
      <c r="E31" s="159"/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59"/>
      <c r="Z31" s="159"/>
      <c r="AA31" s="159"/>
      <c r="AB31" s="160"/>
      <c r="AC31" s="161" t="s">
        <v>608</v>
      </c>
      <c r="AD31" s="162"/>
      <c r="AE31" s="162"/>
      <c r="AF31" s="162"/>
      <c r="AG31" s="162"/>
      <c r="AH31" s="163"/>
      <c r="AI31" s="164" t="s">
        <v>613</v>
      </c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6"/>
      <c r="AZ31" s="149">
        <v>726570900</v>
      </c>
      <c r="BA31" s="149"/>
      <c r="BB31" s="149"/>
      <c r="BC31" s="149"/>
      <c r="BD31" s="149"/>
      <c r="BE31" s="149"/>
      <c r="BF31" s="149"/>
      <c r="BG31" s="149"/>
      <c r="BH31" s="149"/>
      <c r="BI31" s="149"/>
      <c r="BJ31" s="149"/>
      <c r="BK31" s="149"/>
      <c r="BL31" s="149"/>
      <c r="BM31" s="149"/>
      <c r="BN31" s="149"/>
      <c r="BO31" s="149"/>
      <c r="BP31" s="149"/>
      <c r="BQ31" s="149"/>
      <c r="BR31" s="149"/>
      <c r="BS31" s="149"/>
      <c r="BT31" s="149"/>
      <c r="BU31" s="149"/>
      <c r="BV31" s="149"/>
      <c r="BW31" s="149">
        <v>413077278.69</v>
      </c>
      <c r="BX31" s="149"/>
      <c r="BY31" s="149"/>
      <c r="BZ31" s="149"/>
      <c r="CA31" s="149"/>
      <c r="CB31" s="149"/>
      <c r="CC31" s="149"/>
      <c r="CD31" s="149"/>
      <c r="CE31" s="149"/>
      <c r="CF31" s="149"/>
      <c r="CG31" s="149"/>
      <c r="CH31" s="149"/>
      <c r="CI31" s="149"/>
      <c r="CJ31" s="149"/>
      <c r="CK31" s="149"/>
      <c r="CL31" s="149"/>
      <c r="CM31" s="149"/>
      <c r="CN31" s="149"/>
      <c r="CO31" s="149" t="s">
        <v>600</v>
      </c>
      <c r="CP31" s="149"/>
      <c r="CQ31" s="149"/>
      <c r="CR31" s="149"/>
      <c r="CS31" s="149"/>
      <c r="CT31" s="149"/>
      <c r="CU31" s="149"/>
      <c r="CV31" s="149"/>
      <c r="CW31" s="149"/>
      <c r="CX31" s="149"/>
      <c r="CY31" s="149"/>
      <c r="CZ31" s="149"/>
      <c r="DA31" s="149"/>
      <c r="DB31" s="149"/>
      <c r="DC31" s="149"/>
      <c r="DD31" s="149"/>
      <c r="DE31" s="149"/>
      <c r="DF31" s="149"/>
    </row>
    <row r="32" spans="1:111" ht="12.75" customHeight="1" x14ac:dyDescent="0.2">
      <c r="A32" s="154" t="s">
        <v>614</v>
      </c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  <c r="O32" s="155"/>
      <c r="P32" s="155"/>
      <c r="Q32" s="155"/>
      <c r="R32" s="155"/>
      <c r="S32" s="155"/>
      <c r="T32" s="155"/>
      <c r="U32" s="155"/>
      <c r="V32" s="155"/>
      <c r="W32" s="155"/>
      <c r="X32" s="155"/>
      <c r="Y32" s="155"/>
      <c r="Z32" s="155"/>
      <c r="AA32" s="155"/>
      <c r="AB32" s="156"/>
      <c r="AC32" s="157" t="s">
        <v>608</v>
      </c>
      <c r="AD32" s="157"/>
      <c r="AE32" s="157"/>
      <c r="AF32" s="157"/>
      <c r="AG32" s="157"/>
      <c r="AH32" s="157"/>
      <c r="AI32" s="157" t="s">
        <v>615</v>
      </c>
      <c r="AJ32" s="157"/>
      <c r="AK32" s="157"/>
      <c r="AL32" s="157"/>
      <c r="AM32" s="157"/>
      <c r="AN32" s="157"/>
      <c r="AO32" s="157"/>
      <c r="AP32" s="157"/>
      <c r="AQ32" s="157"/>
      <c r="AR32" s="157"/>
      <c r="AS32" s="157"/>
      <c r="AT32" s="157"/>
      <c r="AU32" s="157"/>
      <c r="AV32" s="157"/>
      <c r="AW32" s="157"/>
      <c r="AX32" s="157"/>
      <c r="AY32" s="157"/>
      <c r="AZ32" s="149">
        <v>726570900</v>
      </c>
      <c r="BA32" s="149"/>
      <c r="BB32" s="149"/>
      <c r="BC32" s="149"/>
      <c r="BD32" s="149"/>
      <c r="BE32" s="149"/>
      <c r="BF32" s="149"/>
      <c r="BG32" s="149"/>
      <c r="BH32" s="149"/>
      <c r="BI32" s="149"/>
      <c r="BJ32" s="149"/>
      <c r="BK32" s="149"/>
      <c r="BL32" s="149"/>
      <c r="BM32" s="149"/>
      <c r="BN32" s="149"/>
      <c r="BO32" s="149"/>
      <c r="BP32" s="149"/>
      <c r="BQ32" s="149"/>
      <c r="BR32" s="149"/>
      <c r="BS32" s="149"/>
      <c r="BT32" s="149"/>
      <c r="BU32" s="149"/>
      <c r="BV32" s="149"/>
      <c r="BW32" s="149">
        <v>413077278.69</v>
      </c>
      <c r="BX32" s="149"/>
      <c r="BY32" s="149"/>
      <c r="BZ32" s="149"/>
      <c r="CA32" s="149"/>
      <c r="CB32" s="149"/>
      <c r="CC32" s="149"/>
      <c r="CD32" s="149"/>
      <c r="CE32" s="149"/>
      <c r="CF32" s="149"/>
      <c r="CG32" s="149"/>
      <c r="CH32" s="149"/>
      <c r="CI32" s="149"/>
      <c r="CJ32" s="149"/>
      <c r="CK32" s="149"/>
      <c r="CL32" s="149"/>
      <c r="CM32" s="149"/>
      <c r="CN32" s="149"/>
      <c r="CO32" s="149" t="s">
        <v>600</v>
      </c>
      <c r="CP32" s="149"/>
      <c r="CQ32" s="149"/>
      <c r="CR32" s="149"/>
      <c r="CS32" s="149"/>
      <c r="CT32" s="149"/>
      <c r="CU32" s="149"/>
      <c r="CV32" s="149"/>
      <c r="CW32" s="149"/>
      <c r="CX32" s="149"/>
      <c r="CY32" s="149"/>
      <c r="CZ32" s="149"/>
      <c r="DA32" s="149"/>
      <c r="DB32" s="149"/>
      <c r="DC32" s="149"/>
      <c r="DD32" s="149"/>
      <c r="DE32" s="149"/>
      <c r="DF32" s="149"/>
      <c r="DG32" s="50"/>
    </row>
    <row r="33" spans="1:111" ht="12.75" customHeight="1" x14ac:dyDescent="0.2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3"/>
      <c r="BA33" s="53"/>
      <c r="BB33" s="53"/>
      <c r="BC33" s="53"/>
      <c r="BD33" s="53"/>
      <c r="BE33" s="53"/>
      <c r="BF33" s="53"/>
      <c r="BG33" s="53"/>
      <c r="BH33" s="53"/>
      <c r="BI33" s="53"/>
      <c r="BJ33" s="53"/>
      <c r="BK33" s="53"/>
      <c r="BL33" s="53"/>
      <c r="BM33" s="53"/>
      <c r="BN33" s="53"/>
      <c r="BO33" s="53"/>
      <c r="BP33" s="53"/>
      <c r="BQ33" s="53"/>
      <c r="BR33" s="53"/>
      <c r="BS33" s="53"/>
      <c r="BT33" s="53"/>
      <c r="BU33" s="53"/>
      <c r="BV33" s="53"/>
      <c r="BW33" s="53"/>
      <c r="BX33" s="53"/>
      <c r="BY33" s="53"/>
      <c r="BZ33" s="53"/>
      <c r="CA33" s="53"/>
      <c r="CB33" s="53"/>
      <c r="CC33" s="53"/>
      <c r="CD33" s="53"/>
      <c r="CE33" s="53"/>
      <c r="CF33" s="53"/>
      <c r="CG33" s="53"/>
      <c r="CH33" s="53"/>
      <c r="CI33" s="53"/>
      <c r="CJ33" s="53"/>
      <c r="CK33" s="53"/>
      <c r="CL33" s="53"/>
      <c r="CM33" s="53"/>
      <c r="CN33" s="53"/>
      <c r="CO33" s="53"/>
      <c r="CP33" s="53"/>
      <c r="CQ33" s="53"/>
      <c r="CR33" s="53"/>
      <c r="CS33" s="53"/>
      <c r="CT33" s="53"/>
      <c r="CU33" s="53"/>
      <c r="CV33" s="53"/>
      <c r="CW33" s="53"/>
      <c r="CX33" s="53"/>
      <c r="CY33" s="53"/>
      <c r="CZ33" s="53"/>
      <c r="DA33" s="53"/>
      <c r="DB33" s="53"/>
      <c r="DC33" s="53"/>
      <c r="DD33" s="53"/>
      <c r="DE33" s="53"/>
      <c r="DF33" s="53"/>
    </row>
    <row r="34" spans="1:111" ht="12.75" customHeight="1" x14ac:dyDescent="0.2">
      <c r="A34" s="150" t="s">
        <v>616</v>
      </c>
      <c r="B34" s="151"/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  <c r="BI34" s="152"/>
      <c r="BJ34" s="152"/>
      <c r="BK34" s="152"/>
      <c r="BV34" s="54"/>
      <c r="CE34" s="153"/>
      <c r="CF34" s="153"/>
      <c r="CG34" s="153"/>
      <c r="CH34" s="153"/>
      <c r="CI34" s="153"/>
      <c r="CJ34" s="153"/>
      <c r="CK34" s="153"/>
      <c r="CL34" s="153"/>
      <c r="CM34" s="153"/>
      <c r="CN34" s="153"/>
      <c r="CU34" s="152"/>
      <c r="CV34" s="152"/>
      <c r="CW34" s="152"/>
      <c r="CX34" s="152"/>
      <c r="CY34" s="152"/>
      <c r="CZ34" s="152"/>
      <c r="DA34" s="152"/>
      <c r="DB34" s="152"/>
      <c r="DC34" s="152"/>
      <c r="DD34" s="152"/>
      <c r="DE34" s="152"/>
      <c r="DF34" s="152"/>
    </row>
    <row r="35" spans="1:111" s="55" customFormat="1" ht="12.75" customHeight="1" x14ac:dyDescent="0.2">
      <c r="A35" s="151"/>
      <c r="B35" s="151"/>
      <c r="C35" s="151"/>
      <c r="D35" s="151"/>
      <c r="E35" s="151"/>
      <c r="F35" s="151"/>
      <c r="G35" s="151"/>
      <c r="H35" s="151"/>
      <c r="I35" s="151"/>
      <c r="J35" s="151"/>
      <c r="K35" s="151"/>
      <c r="L35" s="151"/>
      <c r="M35" s="151"/>
      <c r="N35" s="151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  <c r="AD35" s="142"/>
      <c r="AE35" s="142"/>
      <c r="AF35" s="142"/>
      <c r="AK35" s="142" t="s">
        <v>617</v>
      </c>
      <c r="AL35" s="142"/>
      <c r="AM35" s="142"/>
      <c r="AN35" s="142"/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</row>
    <row r="36" spans="1:111" s="55" customFormat="1" ht="12.75" customHeight="1" x14ac:dyDescent="0.2">
      <c r="O36" s="138" t="s">
        <v>618</v>
      </c>
      <c r="P36" s="138"/>
      <c r="Q36" s="138"/>
      <c r="R36" s="138"/>
      <c r="S36" s="138"/>
      <c r="T36" s="138"/>
      <c r="U36" s="138"/>
      <c r="V36" s="138"/>
      <c r="W36" s="138"/>
      <c r="X36" s="138"/>
      <c r="Y36" s="138"/>
      <c r="Z36" s="138"/>
      <c r="AA36" s="138"/>
      <c r="AB36" s="138"/>
      <c r="AC36" s="138"/>
      <c r="AD36" s="138"/>
      <c r="AE36" s="138"/>
      <c r="AF36" s="138"/>
      <c r="AK36" s="138" t="s">
        <v>619</v>
      </c>
      <c r="AL36" s="138"/>
      <c r="AM36" s="138"/>
      <c r="AN36" s="138"/>
      <c r="AO36" s="138"/>
      <c r="AP36" s="138"/>
      <c r="AQ36" s="138"/>
      <c r="AR36" s="138"/>
      <c r="AS36" s="138"/>
      <c r="AT36" s="138"/>
      <c r="AU36" s="138"/>
      <c r="AV36" s="138"/>
      <c r="AW36" s="138"/>
      <c r="AX36" s="138"/>
      <c r="AY36" s="138"/>
      <c r="AZ36" s="138"/>
      <c r="BA36" s="138"/>
      <c r="BB36" s="138"/>
      <c r="BC36" s="138"/>
      <c r="BD36" s="138"/>
      <c r="BE36" s="138"/>
      <c r="BF36" s="138"/>
      <c r="BG36" s="138"/>
      <c r="BH36" s="138"/>
      <c r="CE36" s="146"/>
      <c r="CF36" s="146"/>
      <c r="CG36" s="146"/>
      <c r="CH36" s="146"/>
      <c r="CI36" s="146"/>
      <c r="CJ36" s="146"/>
      <c r="CK36" s="146"/>
      <c r="CL36" s="146"/>
      <c r="CM36" s="146"/>
      <c r="CN36" s="146"/>
      <c r="CO36" s="56"/>
      <c r="CP36" s="56"/>
      <c r="CQ36" s="56"/>
      <c r="CR36" s="56"/>
      <c r="CS36" s="56"/>
      <c r="CT36" s="56"/>
      <c r="CU36" s="146"/>
      <c r="CV36" s="146"/>
      <c r="CW36" s="146"/>
      <c r="CX36" s="146"/>
      <c r="CY36" s="146"/>
      <c r="CZ36" s="146"/>
      <c r="DA36" s="146"/>
      <c r="DB36" s="146"/>
      <c r="DC36" s="146"/>
      <c r="DD36" s="146"/>
      <c r="DE36" s="146"/>
      <c r="DF36" s="146"/>
    </row>
    <row r="37" spans="1:111" s="55" customFormat="1" ht="12.75" customHeight="1" x14ac:dyDescent="0.2">
      <c r="A37" s="147" t="s">
        <v>620</v>
      </c>
      <c r="B37" s="148"/>
      <c r="C37" s="148"/>
      <c r="D37" s="148"/>
      <c r="E37" s="148"/>
      <c r="F37" s="148"/>
      <c r="G37" s="148"/>
      <c r="H37" s="148"/>
      <c r="I37" s="148"/>
      <c r="J37" s="148"/>
      <c r="K37" s="148"/>
      <c r="L37" s="148"/>
      <c r="M37" s="148"/>
      <c r="N37" s="148"/>
      <c r="O37" s="148"/>
      <c r="P37" s="148"/>
      <c r="Q37" s="148"/>
      <c r="R37" s="148"/>
      <c r="S37" s="148"/>
      <c r="T37" s="148"/>
      <c r="U37" s="148"/>
      <c r="V37" s="148"/>
      <c r="W37" s="148"/>
      <c r="X37" s="148"/>
    </row>
    <row r="38" spans="1:111" s="57" customFormat="1" ht="12.75" customHeight="1" x14ac:dyDescent="0.2">
      <c r="A38" s="148"/>
      <c r="B38" s="148"/>
      <c r="C38" s="148"/>
      <c r="D38" s="148"/>
      <c r="E38" s="148"/>
      <c r="F38" s="148"/>
      <c r="G38" s="148"/>
      <c r="H38" s="148"/>
      <c r="I38" s="148"/>
      <c r="J38" s="148"/>
      <c r="K38" s="148"/>
      <c r="L38" s="148"/>
      <c r="M38" s="148"/>
      <c r="N38" s="148"/>
      <c r="O38" s="148"/>
      <c r="P38" s="148"/>
      <c r="Q38" s="148"/>
      <c r="R38" s="148"/>
      <c r="S38" s="148"/>
      <c r="T38" s="148"/>
      <c r="U38" s="148"/>
      <c r="V38" s="148"/>
      <c r="W38" s="148"/>
      <c r="X38" s="148"/>
      <c r="Z38" s="142"/>
      <c r="AA38" s="142"/>
      <c r="AB38" s="142"/>
      <c r="AC38" s="142"/>
      <c r="AD38" s="142"/>
      <c r="AE38" s="142"/>
      <c r="AF38" s="142"/>
      <c r="AG38" s="142"/>
      <c r="AH38" s="142"/>
      <c r="AI38" s="142"/>
      <c r="AJ38" s="142"/>
      <c r="AK38" s="142"/>
      <c r="AL38" s="142"/>
      <c r="AM38" s="142"/>
      <c r="AN38" s="142"/>
      <c r="AO38" s="142"/>
      <c r="AP38" s="142"/>
      <c r="AQ38" s="142"/>
      <c r="AR38" s="55"/>
      <c r="AS38" s="55"/>
      <c r="AT38" s="55"/>
      <c r="AU38" s="55"/>
      <c r="AV38" s="142" t="s">
        <v>621</v>
      </c>
      <c r="AW38" s="142"/>
      <c r="AX38" s="142"/>
      <c r="AY38" s="142"/>
      <c r="AZ38" s="142"/>
      <c r="BA38" s="142"/>
      <c r="BB38" s="142"/>
      <c r="BC38" s="142"/>
      <c r="BD38" s="142"/>
      <c r="BE38" s="142"/>
      <c r="BF38" s="142"/>
      <c r="BG38" s="142"/>
      <c r="BH38" s="142"/>
      <c r="BI38" s="142"/>
      <c r="BJ38" s="142"/>
      <c r="BK38" s="142"/>
      <c r="BL38" s="142"/>
      <c r="BM38" s="142"/>
      <c r="BN38" s="142"/>
      <c r="BO38" s="142"/>
      <c r="BP38" s="142"/>
      <c r="BQ38" s="142"/>
      <c r="BR38" s="142"/>
      <c r="BS38" s="142"/>
      <c r="DG38" s="55"/>
    </row>
    <row r="39" spans="1:111" s="57" customFormat="1" ht="12.75" customHeight="1" x14ac:dyDescent="0.2">
      <c r="A39" s="55"/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55"/>
      <c r="O39" s="55"/>
      <c r="P39" s="55"/>
      <c r="Q39" s="55"/>
      <c r="Z39" s="138" t="s">
        <v>618</v>
      </c>
      <c r="AA39" s="138"/>
      <c r="AB39" s="138"/>
      <c r="AC39" s="138"/>
      <c r="AD39" s="138"/>
      <c r="AE39" s="138"/>
      <c r="AF39" s="138"/>
      <c r="AG39" s="138"/>
      <c r="AH39" s="138"/>
      <c r="AI39" s="138"/>
      <c r="AJ39" s="138"/>
      <c r="AK39" s="138"/>
      <c r="AL39" s="138"/>
      <c r="AM39" s="138"/>
      <c r="AN39" s="138"/>
      <c r="AO39" s="138"/>
      <c r="AP39" s="138"/>
      <c r="AQ39" s="138"/>
      <c r="AR39" s="55"/>
      <c r="AS39" s="55"/>
      <c r="AT39" s="55"/>
      <c r="AU39" s="55"/>
      <c r="AV39" s="138" t="s">
        <v>619</v>
      </c>
      <c r="AW39" s="138"/>
      <c r="AX39" s="138"/>
      <c r="AY39" s="138"/>
      <c r="AZ39" s="138"/>
      <c r="BA39" s="138"/>
      <c r="BB39" s="138"/>
      <c r="BC39" s="138"/>
      <c r="BD39" s="138"/>
      <c r="BE39" s="138"/>
      <c r="BF39" s="138"/>
      <c r="BG39" s="138"/>
      <c r="BH39" s="138"/>
      <c r="BI39" s="138"/>
      <c r="BJ39" s="138"/>
      <c r="BK39" s="138"/>
      <c r="BL39" s="138"/>
      <c r="BM39" s="138"/>
      <c r="BN39" s="138"/>
      <c r="BO39" s="138"/>
      <c r="BP39" s="138"/>
      <c r="BQ39" s="138"/>
      <c r="BR39" s="138"/>
      <c r="BS39" s="138"/>
    </row>
    <row r="40" spans="1:111" s="57" customFormat="1" ht="12.75" hidden="1" customHeight="1" x14ac:dyDescent="0.2">
      <c r="A40" s="144" t="s">
        <v>620</v>
      </c>
      <c r="B40" s="145"/>
      <c r="C40" s="145"/>
      <c r="D40" s="145"/>
      <c r="E40" s="145"/>
      <c r="F40" s="145"/>
      <c r="G40" s="145"/>
      <c r="H40" s="145"/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45"/>
      <c r="T40" s="145"/>
      <c r="U40" s="145"/>
      <c r="V40" s="145"/>
      <c r="W40" s="145"/>
      <c r="X40" s="14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55"/>
      <c r="AN40" s="55"/>
      <c r="AO40" s="55"/>
      <c r="AP40" s="55"/>
      <c r="AQ40" s="55"/>
      <c r="AR40" s="55"/>
      <c r="AS40" s="55"/>
      <c r="AT40" s="55"/>
      <c r="AU40" s="55"/>
      <c r="AV40" s="55"/>
      <c r="AW40" s="55"/>
      <c r="AX40" s="55"/>
      <c r="AY40" s="55"/>
      <c r="AZ40" s="55"/>
      <c r="BA40" s="55"/>
      <c r="BB40" s="55"/>
      <c r="BC40" s="55"/>
      <c r="BD40" s="55"/>
      <c r="BE40" s="55"/>
      <c r="BF40" s="55"/>
      <c r="BG40" s="55"/>
      <c r="BH40" s="55"/>
      <c r="BI40" s="55"/>
      <c r="BJ40" s="55"/>
      <c r="BK40" s="55"/>
      <c r="BL40" s="55"/>
      <c r="BM40" s="55"/>
      <c r="BN40" s="55"/>
      <c r="BO40" s="55"/>
      <c r="BP40" s="55"/>
      <c r="BQ40" s="55"/>
      <c r="BR40" s="55"/>
      <c r="BS40" s="55"/>
    </row>
    <row r="41" spans="1:111" s="57" customFormat="1" ht="12.75" hidden="1" customHeight="1" x14ac:dyDescent="0.2">
      <c r="A41" s="145"/>
      <c r="B41" s="145"/>
      <c r="C41" s="145"/>
      <c r="D41" s="145"/>
      <c r="E41" s="145"/>
      <c r="F41" s="145"/>
      <c r="G41" s="145"/>
      <c r="H41" s="145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Z41" s="142"/>
      <c r="AA41" s="142"/>
      <c r="AB41" s="142"/>
      <c r="AC41" s="142"/>
      <c r="AD41" s="142"/>
      <c r="AE41" s="142"/>
      <c r="AF41" s="142"/>
      <c r="AG41" s="142"/>
      <c r="AH41" s="142"/>
      <c r="AI41" s="142"/>
      <c r="AJ41" s="142"/>
      <c r="AK41" s="142"/>
      <c r="AL41" s="142"/>
      <c r="AM41" s="142"/>
      <c r="AN41" s="142"/>
      <c r="AO41" s="142"/>
      <c r="AP41" s="142"/>
      <c r="AQ41" s="142"/>
      <c r="AR41" s="55"/>
      <c r="AS41" s="55"/>
      <c r="AT41" s="55"/>
      <c r="AU41" s="55"/>
      <c r="AV41" s="142" t="s">
        <v>622</v>
      </c>
      <c r="AW41" s="142"/>
      <c r="AX41" s="142"/>
      <c r="AY41" s="142"/>
      <c r="AZ41" s="142"/>
      <c r="BA41" s="142"/>
      <c r="BB41" s="142"/>
      <c r="BC41" s="142"/>
      <c r="BD41" s="142"/>
      <c r="BE41" s="142"/>
      <c r="BF41" s="142"/>
      <c r="BG41" s="142"/>
      <c r="BH41" s="142"/>
      <c r="BI41" s="142"/>
      <c r="BJ41" s="142"/>
      <c r="BK41" s="142"/>
      <c r="BL41" s="142"/>
      <c r="BM41" s="142"/>
      <c r="BN41" s="142"/>
      <c r="BO41" s="142"/>
      <c r="BP41" s="142"/>
      <c r="BQ41" s="142"/>
      <c r="BR41" s="142"/>
      <c r="BS41" s="142"/>
    </row>
    <row r="42" spans="1:111" s="57" customFormat="1" ht="12.75" hidden="1" customHeight="1" x14ac:dyDescent="0.2">
      <c r="A42" s="55"/>
      <c r="B42" s="55"/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  <c r="O42" s="55"/>
      <c r="P42" s="55"/>
      <c r="Q42" s="55"/>
      <c r="Z42" s="138" t="s">
        <v>618</v>
      </c>
      <c r="AA42" s="138"/>
      <c r="AB42" s="138"/>
      <c r="AC42" s="138"/>
      <c r="AD42" s="138"/>
      <c r="AE42" s="138"/>
      <c r="AF42" s="138"/>
      <c r="AG42" s="138"/>
      <c r="AH42" s="138"/>
      <c r="AI42" s="138"/>
      <c r="AJ42" s="138"/>
      <c r="AK42" s="138"/>
      <c r="AL42" s="138"/>
      <c r="AM42" s="138"/>
      <c r="AN42" s="138"/>
      <c r="AO42" s="138"/>
      <c r="AP42" s="138"/>
      <c r="AQ42" s="138"/>
      <c r="AR42" s="55"/>
      <c r="AS42" s="55"/>
      <c r="AT42" s="55"/>
      <c r="AU42" s="55"/>
      <c r="AV42" s="138" t="s">
        <v>619</v>
      </c>
      <c r="AW42" s="138"/>
      <c r="AX42" s="138"/>
      <c r="AY42" s="138"/>
      <c r="AZ42" s="138"/>
      <c r="BA42" s="138"/>
      <c r="BB42" s="138"/>
      <c r="BC42" s="138"/>
      <c r="BD42" s="138"/>
      <c r="BE42" s="138"/>
      <c r="BF42" s="138"/>
      <c r="BG42" s="138"/>
      <c r="BH42" s="138"/>
      <c r="BI42" s="138"/>
      <c r="BJ42" s="138"/>
      <c r="BK42" s="138"/>
      <c r="BL42" s="138"/>
      <c r="BM42" s="138"/>
      <c r="BN42" s="138"/>
      <c r="BO42" s="138"/>
      <c r="BP42" s="138"/>
      <c r="BQ42" s="138"/>
      <c r="BR42" s="138"/>
      <c r="BS42" s="138"/>
    </row>
    <row r="43" spans="1:111" s="55" customFormat="1" ht="12.75" customHeight="1" x14ac:dyDescent="0.2">
      <c r="A43" s="139" t="s">
        <v>623</v>
      </c>
      <c r="B43" s="139"/>
      <c r="C43" s="140" t="s">
        <v>624</v>
      </c>
      <c r="D43" s="140"/>
      <c r="E43" s="140"/>
      <c r="F43" s="140"/>
      <c r="G43" s="141" t="s">
        <v>623</v>
      </c>
      <c r="H43" s="141"/>
      <c r="J43" s="142" t="s">
        <v>625</v>
      </c>
      <c r="K43" s="142"/>
      <c r="L43" s="142"/>
      <c r="M43" s="142"/>
      <c r="N43" s="142"/>
      <c r="O43" s="142"/>
      <c r="P43" s="142"/>
      <c r="Q43" s="142"/>
      <c r="R43" s="142"/>
      <c r="S43" s="142"/>
      <c r="T43" s="142"/>
      <c r="U43" s="142"/>
      <c r="V43" s="142"/>
      <c r="W43" s="142"/>
      <c r="X43" s="142"/>
      <c r="Y43" s="142"/>
      <c r="Z43" s="142"/>
      <c r="AA43" s="142"/>
      <c r="AB43" s="141">
        <v>20</v>
      </c>
      <c r="AC43" s="141"/>
      <c r="AD43" s="141"/>
      <c r="AE43" s="141"/>
      <c r="AF43" s="143" t="s">
        <v>626</v>
      </c>
      <c r="AG43" s="143"/>
      <c r="AH43" s="143"/>
      <c r="AI43" s="55" t="s">
        <v>627</v>
      </c>
    </row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</sheetData>
  <mergeCells count="193">
    <mergeCell ref="A5:AB5"/>
    <mergeCell ref="A6:AB6"/>
    <mergeCell ref="A7:AB7"/>
    <mergeCell ref="A8:AB8"/>
    <mergeCell ref="A9:AB9"/>
    <mergeCell ref="A10:AB10"/>
    <mergeCell ref="AC4:AH4"/>
    <mergeCell ref="AI4:AY4"/>
    <mergeCell ref="AZ4:BV4"/>
    <mergeCell ref="AC6:AH7"/>
    <mergeCell ref="AI6:AY7"/>
    <mergeCell ref="AZ6:BV7"/>
    <mergeCell ref="BW4:CN4"/>
    <mergeCell ref="CO4:DF4"/>
    <mergeCell ref="CU1:DF1"/>
    <mergeCell ref="A2:DF2"/>
    <mergeCell ref="A3:AB3"/>
    <mergeCell ref="AC3:AH3"/>
    <mergeCell ref="AI3:AY3"/>
    <mergeCell ref="AZ3:BV3"/>
    <mergeCell ref="BW3:CN3"/>
    <mergeCell ref="CO3:DF3"/>
    <mergeCell ref="A4:AB4"/>
    <mergeCell ref="BW6:CN7"/>
    <mergeCell ref="CO6:DF7"/>
    <mergeCell ref="AC5:AH5"/>
    <mergeCell ref="AI5:AY5"/>
    <mergeCell ref="AZ5:BV5"/>
    <mergeCell ref="BW5:CN5"/>
    <mergeCell ref="CO5:DF5"/>
    <mergeCell ref="AC10:AH10"/>
    <mergeCell ref="AI10:AY10"/>
    <mergeCell ref="AZ10:BV10"/>
    <mergeCell ref="BW10:CN10"/>
    <mergeCell ref="CO10:DF10"/>
    <mergeCell ref="AC8:AH9"/>
    <mergeCell ref="AI8:AY9"/>
    <mergeCell ref="AZ8:BV9"/>
    <mergeCell ref="BW8:CN9"/>
    <mergeCell ref="CO8:DF9"/>
    <mergeCell ref="CO11:DF11"/>
    <mergeCell ref="A12:AB12"/>
    <mergeCell ref="AC12:AH12"/>
    <mergeCell ref="AI12:AY12"/>
    <mergeCell ref="AZ12:BV12"/>
    <mergeCell ref="BW12:CN12"/>
    <mergeCell ref="CO12:DF12"/>
    <mergeCell ref="A11:AB11"/>
    <mergeCell ref="AC11:AH11"/>
    <mergeCell ref="AI11:AY11"/>
    <mergeCell ref="AZ11:BV11"/>
    <mergeCell ref="BW11:CN11"/>
    <mergeCell ref="CO13:DF13"/>
    <mergeCell ref="A14:AB14"/>
    <mergeCell ref="AC14:AH14"/>
    <mergeCell ref="AI14:AY14"/>
    <mergeCell ref="AZ14:BV14"/>
    <mergeCell ref="BW14:CN14"/>
    <mergeCell ref="CO14:DF14"/>
    <mergeCell ref="A13:AB13"/>
    <mergeCell ref="AC13:AH13"/>
    <mergeCell ref="AI13:AY13"/>
    <mergeCell ref="AZ13:BV13"/>
    <mergeCell ref="BW13:CN13"/>
    <mergeCell ref="CO15:DF15"/>
    <mergeCell ref="A16:AB16"/>
    <mergeCell ref="AC16:AH16"/>
    <mergeCell ref="AI16:AY16"/>
    <mergeCell ref="AZ16:BV16"/>
    <mergeCell ref="BW16:CN16"/>
    <mergeCell ref="CO16:DF16"/>
    <mergeCell ref="A15:AB15"/>
    <mergeCell ref="AC15:AH15"/>
    <mergeCell ref="AI15:AY15"/>
    <mergeCell ref="AZ15:BV15"/>
    <mergeCell ref="BW15:CN15"/>
    <mergeCell ref="CO17:DF17"/>
    <mergeCell ref="A18:AB18"/>
    <mergeCell ref="AC18:AH18"/>
    <mergeCell ref="AI18:AY18"/>
    <mergeCell ref="AZ18:BV18"/>
    <mergeCell ref="BW18:CN18"/>
    <mergeCell ref="CO18:DF18"/>
    <mergeCell ref="A17:AB17"/>
    <mergeCell ref="AC17:AH17"/>
    <mergeCell ref="AI17:AY17"/>
    <mergeCell ref="AZ17:BV17"/>
    <mergeCell ref="BW17:CN17"/>
    <mergeCell ref="CO19:DF20"/>
    <mergeCell ref="A20:AB20"/>
    <mergeCell ref="B21:AB21"/>
    <mergeCell ref="AC21:AH21"/>
    <mergeCell ref="AI21:AY21"/>
    <mergeCell ref="AZ21:BV21"/>
    <mergeCell ref="BW21:CN21"/>
    <mergeCell ref="CO21:DF21"/>
    <mergeCell ref="A19:AB19"/>
    <mergeCell ref="AC19:AH20"/>
    <mergeCell ref="AI19:AY20"/>
    <mergeCell ref="AZ19:BV20"/>
    <mergeCell ref="BW19:CN20"/>
    <mergeCell ref="CO22:DF22"/>
    <mergeCell ref="A23:AB23"/>
    <mergeCell ref="AC23:AH23"/>
    <mergeCell ref="AI23:AY23"/>
    <mergeCell ref="AZ23:BV23"/>
    <mergeCell ref="BW23:CN23"/>
    <mergeCell ref="CO23:DF23"/>
    <mergeCell ref="A22:AB22"/>
    <mergeCell ref="AC22:AH22"/>
    <mergeCell ref="AI22:AY22"/>
    <mergeCell ref="AZ22:BV22"/>
    <mergeCell ref="BW22:CN22"/>
    <mergeCell ref="CO24:DF24"/>
    <mergeCell ref="A25:AB25"/>
    <mergeCell ref="AC25:AH25"/>
    <mergeCell ref="AI25:AY25"/>
    <mergeCell ref="AZ25:BV25"/>
    <mergeCell ref="BW25:CN25"/>
    <mergeCell ref="CO25:DF25"/>
    <mergeCell ref="A24:AB24"/>
    <mergeCell ref="AC24:AH24"/>
    <mergeCell ref="AI24:AY24"/>
    <mergeCell ref="AZ24:BV24"/>
    <mergeCell ref="BW24:CN24"/>
    <mergeCell ref="CO26:DF26"/>
    <mergeCell ref="A27:AB27"/>
    <mergeCell ref="AC27:AH27"/>
    <mergeCell ref="AI27:AY27"/>
    <mergeCell ref="AZ27:BV27"/>
    <mergeCell ref="BW27:CN27"/>
    <mergeCell ref="CO27:DF27"/>
    <mergeCell ref="A26:AB26"/>
    <mergeCell ref="AC26:AH26"/>
    <mergeCell ref="AI26:AY26"/>
    <mergeCell ref="AZ26:BV26"/>
    <mergeCell ref="BW26:CN26"/>
    <mergeCell ref="CO28:DF28"/>
    <mergeCell ref="A29:AB29"/>
    <mergeCell ref="AC29:AH29"/>
    <mergeCell ref="AI29:AY29"/>
    <mergeCell ref="AZ29:BV29"/>
    <mergeCell ref="BW29:CN29"/>
    <mergeCell ref="CO29:DF29"/>
    <mergeCell ref="A28:AB28"/>
    <mergeCell ref="AC28:AH28"/>
    <mergeCell ref="AI28:AY28"/>
    <mergeCell ref="AZ28:BV28"/>
    <mergeCell ref="BW28:CN28"/>
    <mergeCell ref="CO30:DF30"/>
    <mergeCell ref="A31:AB31"/>
    <mergeCell ref="AC31:AH31"/>
    <mergeCell ref="AI31:AY31"/>
    <mergeCell ref="AZ31:BV31"/>
    <mergeCell ref="BW31:CN31"/>
    <mergeCell ref="CO31:DF31"/>
    <mergeCell ref="A30:AB30"/>
    <mergeCell ref="AC30:AH30"/>
    <mergeCell ref="AI30:AY30"/>
    <mergeCell ref="AZ30:BV30"/>
    <mergeCell ref="BW30:CN30"/>
    <mergeCell ref="O36:AF36"/>
    <mergeCell ref="AK36:BH36"/>
    <mergeCell ref="CE36:CN36"/>
    <mergeCell ref="CU36:DF36"/>
    <mergeCell ref="A37:X38"/>
    <mergeCell ref="Z38:AQ38"/>
    <mergeCell ref="AV38:BS38"/>
    <mergeCell ref="CO32:DF32"/>
    <mergeCell ref="A34:N35"/>
    <mergeCell ref="AK34:BK34"/>
    <mergeCell ref="CE34:CN34"/>
    <mergeCell ref="CU34:DF34"/>
    <mergeCell ref="O35:AF35"/>
    <mergeCell ref="AK35:BH35"/>
    <mergeCell ref="A32:AB32"/>
    <mergeCell ref="AC32:AH32"/>
    <mergeCell ref="AI32:AY32"/>
    <mergeCell ref="AZ32:BV32"/>
    <mergeCell ref="BW32:CN32"/>
    <mergeCell ref="Z42:AQ42"/>
    <mergeCell ref="AV42:BS42"/>
    <mergeCell ref="A43:B43"/>
    <mergeCell ref="C43:F43"/>
    <mergeCell ref="G43:H43"/>
    <mergeCell ref="J43:AA43"/>
    <mergeCell ref="AB43:AE43"/>
    <mergeCell ref="AF43:AH43"/>
    <mergeCell ref="Z39:AQ39"/>
    <mergeCell ref="AV39:BS39"/>
    <mergeCell ref="A40:X41"/>
    <mergeCell ref="Z41:AQ41"/>
    <mergeCell ref="AV41:BS41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2:F102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555</v>
      </c>
      <c r="B1" t="s">
        <v>556</v>
      </c>
    </row>
    <row r="2" spans="1:2" x14ac:dyDescent="0.2">
      <c r="A2" t="s">
        <v>557</v>
      </c>
      <c r="B2" t="s">
        <v>558</v>
      </c>
    </row>
    <row r="3" spans="1:2" x14ac:dyDescent="0.2">
      <c r="A3" t="s">
        <v>559</v>
      </c>
      <c r="B3" t="s">
        <v>0</v>
      </c>
    </row>
    <row r="4" spans="1:2" x14ac:dyDescent="0.2">
      <c r="A4" t="s">
        <v>560</v>
      </c>
      <c r="B4" t="s">
        <v>561</v>
      </c>
    </row>
    <row r="5" spans="1:2" x14ac:dyDescent="0.2">
      <c r="A5" t="s">
        <v>562</v>
      </c>
      <c r="B5" t="s">
        <v>563</v>
      </c>
    </row>
    <row r="6" spans="1:2" x14ac:dyDescent="0.2">
      <c r="A6" t="s">
        <v>564</v>
      </c>
      <c r="B6" t="s">
        <v>556</v>
      </c>
    </row>
    <row r="7" spans="1:2" x14ac:dyDescent="0.2">
      <c r="A7" t="s">
        <v>565</v>
      </c>
      <c r="B7" t="s">
        <v>566</v>
      </c>
    </row>
    <row r="8" spans="1:2" x14ac:dyDescent="0.2">
      <c r="A8" t="s">
        <v>567</v>
      </c>
      <c r="B8" t="s">
        <v>566</v>
      </c>
    </row>
    <row r="9" spans="1:2" x14ac:dyDescent="0.2">
      <c r="A9" t="s">
        <v>568</v>
      </c>
      <c r="B9" t="s">
        <v>569</v>
      </c>
    </row>
    <row r="10" spans="1:2" x14ac:dyDescent="0.2">
      <c r="A10" t="s">
        <v>570</v>
      </c>
      <c r="B10" t="s">
        <v>1</v>
      </c>
    </row>
    <row r="11" spans="1:2" x14ac:dyDescent="0.2">
      <c r="A11" t="s">
        <v>571</v>
      </c>
      <c r="B11" t="s">
        <v>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15</vt:i4>
      </vt:variant>
    </vt:vector>
  </HeadingPairs>
  <TitlesOfParts>
    <vt:vector size="19" baseType="lpstr">
      <vt:lpstr>Доходы</vt:lpstr>
      <vt:lpstr>Расходы</vt:lpstr>
      <vt:lpstr>Источники</vt:lpstr>
      <vt:lpstr>_params</vt:lpstr>
      <vt:lpstr>Источники!APPT</vt:lpstr>
      <vt:lpstr>Расходы!APPT</vt:lpstr>
      <vt:lpstr>Доходы!FIO</vt:lpstr>
      <vt:lpstr>Расходы!FIO</vt:lpstr>
      <vt:lpstr>Источники!LAST_CELL</vt:lpstr>
      <vt:lpstr>Расходы!LAST_CELL</vt:lpstr>
      <vt:lpstr>Источники!RBEGIN_1</vt:lpstr>
      <vt:lpstr>Расходы!RBEGIN_1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Источники!SIGN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</dc:creator>
  <dc:description>POI HSSF rep:2.56.0.72</dc:description>
  <cp:lastModifiedBy>FEO-006</cp:lastModifiedBy>
  <dcterms:created xsi:type="dcterms:W3CDTF">2023-12-04T07:39:41Z</dcterms:created>
  <dcterms:modified xsi:type="dcterms:W3CDTF">2024-01-29T12:05:18Z</dcterms:modified>
</cp:coreProperties>
</file>