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360" yWindow="270" windowWidth="14940" windowHeight="9150"/>
  </bookViews>
  <sheets>
    <sheet name="Доходы" sheetId="1" r:id="rId1"/>
    <sheet name="_params" sheetId="4" state="hidden" r:id="rId2"/>
    <sheet name="Расходы" sheetId="5" r:id="rId3"/>
    <sheet name="Источники" sheetId="6" r:id="rId4"/>
  </sheets>
  <definedNames>
    <definedName name="APPT" localSheetId="0">Доходы!$A$24</definedName>
    <definedName name="FILE_NAME" localSheetId="0">Доходы!$H$3</definedName>
    <definedName name="FIO" localSheetId="0">Доходы!$D$24</definedName>
    <definedName name="FORM_CODE" localSheetId="0">Доходы!$H$5</definedName>
    <definedName name="LAST_CELL" localSheetId="0">Доходы!$F$221</definedName>
    <definedName name="PARAMS" localSheetId="0">Доходы!$H$1</definedName>
    <definedName name="PERIOD" localSheetId="0">Доходы!$H$6</definedName>
    <definedName name="RANGE_NAMES" localSheetId="0">Доходы!$H$9</definedName>
    <definedName name="RBEGIN_1" localSheetId="0">Доходы!$A$19</definedName>
    <definedName name="REG_DATE" localSheetId="0">Доходы!$H$4</definedName>
    <definedName name="REND_1" localSheetId="0">Доходы!$A$221</definedName>
    <definedName name="SIGN" localSheetId="0">Доходы!$A$23:$D$25</definedName>
    <definedName name="SRC_CODE" localSheetId="0">Доходы!$H$8</definedName>
    <definedName name="SRC_KIND" localSheetId="0">Доходы!$H$7</definedName>
  </definedNames>
  <calcPr calcId="145621"/>
</workbook>
</file>

<file path=xl/calcChain.xml><?xml version="1.0" encoding="utf-8"?>
<calcChain xmlns="http://schemas.openxmlformats.org/spreadsheetml/2006/main">
  <c r="BW27" i="6" l="1"/>
  <c r="AZ27" i="6"/>
  <c r="BW26" i="6"/>
  <c r="AZ26" i="6"/>
  <c r="BW25" i="6"/>
  <c r="AZ25" i="6"/>
  <c r="BW23" i="6"/>
  <c r="AZ23" i="6"/>
  <c r="BW22" i="6"/>
  <c r="AZ22" i="6"/>
  <c r="BW21" i="6"/>
  <c r="AZ21" i="6"/>
  <c r="BW20" i="6"/>
  <c r="AZ20" i="6"/>
  <c r="CO17" i="6"/>
  <c r="CO16" i="6" s="1"/>
  <c r="CO15" i="6"/>
  <c r="CO14" i="6"/>
  <c r="CO13" i="6"/>
  <c r="CO12" i="6"/>
  <c r="CO11" i="6"/>
  <c r="BW5" i="6"/>
  <c r="AZ5" i="6"/>
  <c r="F328" i="5"/>
  <c r="F327" i="5"/>
  <c r="F326" i="5"/>
  <c r="F325" i="5"/>
  <c r="F324" i="5"/>
  <c r="F323" i="5"/>
  <c r="F322" i="5"/>
  <c r="F321" i="5"/>
  <c r="F320" i="5"/>
  <c r="F319" i="5"/>
  <c r="F318" i="5"/>
  <c r="F317" i="5"/>
  <c r="F316" i="5"/>
  <c r="F315" i="5"/>
  <c r="F314" i="5"/>
  <c r="F313" i="5"/>
  <c r="F312" i="5"/>
  <c r="F311" i="5"/>
  <c r="F310" i="5"/>
  <c r="F309" i="5"/>
  <c r="F308" i="5"/>
  <c r="F307" i="5"/>
  <c r="F306" i="5"/>
  <c r="F305" i="5"/>
  <c r="F304" i="5"/>
  <c r="F303" i="5"/>
  <c r="F302" i="5"/>
  <c r="F301" i="5"/>
  <c r="F300" i="5"/>
  <c r="F299" i="5"/>
  <c r="F298" i="5"/>
  <c r="F297" i="5"/>
  <c r="F296" i="5"/>
  <c r="F295" i="5"/>
  <c r="F294" i="5"/>
  <c r="F293" i="5"/>
  <c r="F292" i="5"/>
  <c r="F291" i="5"/>
  <c r="F290" i="5"/>
  <c r="F289" i="5"/>
  <c r="F288" i="5"/>
  <c r="F287" i="5"/>
  <c r="F286" i="5"/>
  <c r="F285" i="5"/>
  <c r="F284" i="5"/>
  <c r="F283" i="5"/>
  <c r="F282" i="5"/>
  <c r="F281" i="5"/>
  <c r="F280" i="5"/>
  <c r="F279" i="5"/>
  <c r="F278" i="5"/>
  <c r="F277" i="5"/>
  <c r="F276" i="5"/>
  <c r="F275" i="5"/>
  <c r="F274" i="5"/>
  <c r="F273" i="5"/>
  <c r="F272" i="5"/>
  <c r="F271" i="5"/>
  <c r="F270" i="5"/>
  <c r="F269" i="5"/>
  <c r="F268" i="5"/>
  <c r="F267" i="5"/>
  <c r="F266" i="5"/>
  <c r="F265" i="5"/>
  <c r="F264" i="5"/>
  <c r="F263" i="5"/>
  <c r="F262" i="5"/>
  <c r="F261" i="5"/>
  <c r="F260" i="5"/>
  <c r="F259" i="5"/>
  <c r="F258" i="5"/>
  <c r="F257" i="5"/>
  <c r="F256" i="5"/>
  <c r="F255" i="5"/>
  <c r="F254" i="5"/>
  <c r="F253" i="5"/>
  <c r="F252" i="5"/>
  <c r="F251" i="5"/>
  <c r="F250" i="5"/>
  <c r="F249" i="5"/>
  <c r="F248" i="5"/>
  <c r="F247" i="5"/>
  <c r="F246" i="5"/>
  <c r="F245" i="5"/>
  <c r="F244" i="5"/>
  <c r="F243" i="5"/>
  <c r="F242" i="5"/>
  <c r="F241" i="5"/>
  <c r="F240" i="5"/>
  <c r="F239" i="5"/>
  <c r="F238" i="5"/>
  <c r="F237" i="5"/>
  <c r="F236" i="5"/>
  <c r="F235" i="5"/>
  <c r="F234" i="5"/>
  <c r="F233" i="5"/>
  <c r="F232" i="5"/>
  <c r="F231" i="5"/>
  <c r="F230" i="5"/>
  <c r="F229" i="5"/>
  <c r="F228" i="5"/>
  <c r="F227" i="5"/>
  <c r="F226" i="5"/>
  <c r="F225" i="5"/>
  <c r="F224" i="5"/>
  <c r="F223" i="5"/>
  <c r="F222" i="5"/>
  <c r="F221" i="5"/>
  <c r="F220" i="5"/>
  <c r="F219" i="5"/>
  <c r="F218" i="5"/>
  <c r="F217" i="5"/>
  <c r="F216" i="5"/>
  <c r="F215" i="5"/>
  <c r="F214" i="5"/>
  <c r="F213" i="5"/>
  <c r="F212" i="5"/>
  <c r="F211" i="5"/>
  <c r="F210" i="5"/>
  <c r="F209" i="5"/>
  <c r="F208" i="5"/>
  <c r="F207" i="5"/>
  <c r="F206" i="5"/>
  <c r="F205" i="5"/>
  <c r="F204" i="5"/>
  <c r="F203" i="5"/>
  <c r="F202" i="5"/>
  <c r="F201" i="5"/>
  <c r="F200" i="5"/>
  <c r="F199" i="5"/>
  <c r="F198" i="5"/>
  <c r="F197" i="5"/>
  <c r="F196" i="5"/>
  <c r="F195" i="5"/>
  <c r="F194" i="5"/>
  <c r="F193" i="5"/>
  <c r="F192" i="5"/>
  <c r="F191" i="5"/>
  <c r="F190" i="5"/>
  <c r="F189" i="5"/>
  <c r="F188" i="5"/>
  <c r="F187" i="5"/>
  <c r="F186" i="5"/>
  <c r="F185" i="5"/>
  <c r="F184" i="5"/>
  <c r="F183" i="5"/>
  <c r="F182" i="5"/>
  <c r="F181" i="5"/>
  <c r="F180" i="5"/>
  <c r="F179" i="5"/>
  <c r="F178" i="5"/>
  <c r="F177" i="5"/>
  <c r="F176" i="5"/>
  <c r="F175" i="5"/>
  <c r="F174" i="5"/>
  <c r="F173" i="5"/>
  <c r="F172" i="5"/>
  <c r="F171" i="5"/>
  <c r="F170" i="5"/>
  <c r="F169" i="5"/>
  <c r="F168" i="5"/>
  <c r="F167" i="5"/>
  <c r="F166" i="5"/>
  <c r="F165" i="5"/>
  <c r="F164" i="5"/>
  <c r="F163" i="5"/>
  <c r="F162" i="5"/>
  <c r="F161" i="5"/>
  <c r="F160" i="5"/>
  <c r="F159" i="5"/>
  <c r="F158" i="5"/>
  <c r="F157" i="5"/>
  <c r="F156" i="5"/>
  <c r="F155" i="5"/>
  <c r="F154" i="5"/>
  <c r="F153" i="5"/>
  <c r="F152" i="5"/>
  <c r="F151" i="5"/>
  <c r="F150" i="5"/>
  <c r="F149" i="5"/>
  <c r="F148" i="5"/>
  <c r="F147" i="5"/>
  <c r="F146" i="5"/>
  <c r="F145" i="5"/>
  <c r="F144" i="5"/>
  <c r="F143" i="5"/>
  <c r="F142" i="5"/>
  <c r="F141" i="5"/>
  <c r="F140" i="5"/>
  <c r="F139" i="5"/>
  <c r="F138" i="5"/>
  <c r="F137" i="5"/>
  <c r="F136" i="5"/>
  <c r="F135" i="5"/>
  <c r="F134" i="5"/>
  <c r="F133" i="5"/>
  <c r="F132" i="5"/>
  <c r="F131" i="5"/>
  <c r="F130" i="5"/>
  <c r="F129" i="5"/>
  <c r="F128" i="5"/>
  <c r="F127" i="5"/>
  <c r="F126" i="5"/>
  <c r="F125" i="5"/>
  <c r="F124" i="5"/>
  <c r="F123" i="5"/>
  <c r="F122" i="5"/>
  <c r="F121" i="5"/>
  <c r="F120" i="5"/>
  <c r="F119" i="5"/>
  <c r="F118" i="5"/>
  <c r="F117" i="5"/>
  <c r="F116" i="5"/>
  <c r="F115" i="5"/>
  <c r="F114" i="5"/>
  <c r="F113" i="5"/>
  <c r="F112" i="5"/>
  <c r="F111" i="5"/>
  <c r="F110" i="5"/>
  <c r="F109" i="5"/>
  <c r="F108" i="5"/>
  <c r="F107" i="5"/>
  <c r="F106" i="5"/>
  <c r="F105" i="5"/>
  <c r="F104" i="5"/>
  <c r="F103" i="5"/>
  <c r="F102" i="5"/>
  <c r="F101" i="5"/>
  <c r="F100" i="5"/>
  <c r="F99" i="5"/>
  <c r="F98" i="5"/>
  <c r="F97" i="5"/>
  <c r="F96" i="5"/>
  <c r="F95" i="5"/>
  <c r="F94" i="5"/>
  <c r="F93" i="5"/>
  <c r="F92" i="5"/>
  <c r="F91" i="5"/>
  <c r="F90" i="5"/>
  <c r="F89" i="5"/>
  <c r="F88" i="5"/>
  <c r="F87" i="5"/>
  <c r="F86" i="5"/>
  <c r="F85" i="5"/>
  <c r="F84" i="5"/>
  <c r="F83" i="5"/>
  <c r="F82" i="5"/>
  <c r="F81" i="5"/>
  <c r="F80" i="5"/>
  <c r="F79" i="5"/>
  <c r="F78" i="5"/>
  <c r="F77" i="5"/>
  <c r="F76" i="5"/>
  <c r="F75" i="5"/>
  <c r="F74" i="5"/>
  <c r="F73" i="5"/>
  <c r="F72" i="5"/>
  <c r="F71" i="5"/>
  <c r="F70" i="5"/>
  <c r="F69" i="5"/>
  <c r="F68" i="5"/>
  <c r="F67" i="5"/>
  <c r="F66" i="5"/>
  <c r="F65" i="5"/>
  <c r="F64" i="5"/>
  <c r="F63" i="5"/>
  <c r="F62" i="5"/>
  <c r="F61" i="5"/>
  <c r="F60" i="5"/>
  <c r="F59" i="5"/>
  <c r="F58" i="5"/>
  <c r="F57" i="5"/>
  <c r="F56" i="5"/>
  <c r="F55" i="5"/>
  <c r="F54" i="5"/>
  <c r="F53" i="5"/>
  <c r="F52" i="5"/>
  <c r="F51" i="5"/>
  <c r="F50" i="5"/>
  <c r="F49" i="5"/>
  <c r="F48" i="5"/>
  <c r="F47" i="5"/>
  <c r="F46" i="5"/>
  <c r="F45" i="5"/>
  <c r="F44" i="5"/>
  <c r="F43" i="5"/>
  <c r="F42" i="5"/>
  <c r="F41" i="5"/>
  <c r="F40" i="5"/>
  <c r="F39" i="5"/>
  <c r="F38" i="5"/>
  <c r="F37" i="5"/>
  <c r="F36" i="5"/>
  <c r="F35" i="5"/>
  <c r="F34" i="5"/>
  <c r="F33" i="5"/>
  <c r="F32" i="5"/>
  <c r="F31" i="5"/>
  <c r="F30" i="5"/>
  <c r="F29" i="5"/>
  <c r="F28" i="5"/>
  <c r="F27" i="5"/>
  <c r="F26" i="5"/>
  <c r="F25" i="5"/>
  <c r="F24" i="5"/>
  <c r="F23" i="5"/>
  <c r="F22" i="5"/>
  <c r="F21" i="5"/>
  <c r="F20" i="5"/>
  <c r="F19" i="5"/>
  <c r="F18" i="5"/>
  <c r="F17" i="5"/>
  <c r="F16" i="5"/>
  <c r="F15" i="5"/>
  <c r="F13" i="5"/>
  <c r="CO5" i="6" l="1"/>
  <c r="CO20" i="6"/>
  <c r="E161" i="1" l="1"/>
  <c r="E67" i="1"/>
  <c r="E47" i="1"/>
  <c r="E159" i="1" l="1"/>
  <c r="E71" i="1" l="1"/>
  <c r="E57" i="1"/>
  <c r="E102" i="1" l="1"/>
  <c r="E53" i="1"/>
  <c r="F54" i="1"/>
  <c r="F53" i="1"/>
  <c r="E55" i="1" l="1"/>
  <c r="E191" i="1" l="1"/>
  <c r="F197" i="1"/>
  <c r="F196" i="1"/>
  <c r="F147" i="1" l="1"/>
  <c r="E146" i="1"/>
  <c r="D146" i="1"/>
  <c r="D145" i="1" s="1"/>
  <c r="E50" i="1"/>
  <c r="F50" i="1" s="1"/>
  <c r="F52" i="1"/>
  <c r="F51" i="1"/>
  <c r="F202" i="1" l="1"/>
  <c r="F204" i="1"/>
  <c r="F192" i="1"/>
  <c r="F193" i="1"/>
  <c r="F194" i="1"/>
  <c r="F195" i="1"/>
  <c r="F187" i="1"/>
  <c r="F189" i="1"/>
  <c r="F184" i="1"/>
  <c r="F181" i="1"/>
  <c r="F178" i="1"/>
  <c r="F162" i="1"/>
  <c r="F163" i="1"/>
  <c r="F164" i="1"/>
  <c r="F166" i="1"/>
  <c r="F144" i="1"/>
  <c r="F136" i="1"/>
  <c r="E203" i="1" l="1"/>
  <c r="D203" i="1"/>
  <c r="F203" i="1" l="1"/>
  <c r="E212" i="1"/>
  <c r="D212" i="1"/>
  <c r="F213" i="1"/>
  <c r="F212" i="1" s="1"/>
  <c r="E183" i="1" l="1"/>
  <c r="E182" i="1" s="1"/>
  <c r="D183" i="1"/>
  <c r="D180" i="1"/>
  <c r="D168" i="1"/>
  <c r="D165" i="1"/>
  <c r="F183" i="1" l="1"/>
  <c r="D182" i="1"/>
  <c r="F182" i="1" l="1"/>
  <c r="D179" i="1"/>
  <c r="D191" i="1"/>
  <c r="D135" i="1"/>
  <c r="F191" i="1" l="1"/>
  <c r="E143" i="1"/>
  <c r="E32" i="1" l="1"/>
  <c r="E135" i="1" l="1"/>
  <c r="F135" i="1" s="1"/>
  <c r="E180" i="1" l="1"/>
  <c r="E119" i="1"/>
  <c r="E118" i="1" s="1"/>
  <c r="E117" i="1" s="1"/>
  <c r="E179" i="1" l="1"/>
  <c r="F179" i="1" s="1"/>
  <c r="F180" i="1"/>
  <c r="E112" i="1"/>
  <c r="F82" i="1"/>
  <c r="F49" i="1" l="1"/>
  <c r="E24" i="1" l="1"/>
  <c r="E168" i="1" l="1"/>
  <c r="F218" i="1" l="1"/>
  <c r="F47" i="1" l="1"/>
  <c r="F48" i="1"/>
  <c r="E190" i="1"/>
  <c r="D190" i="1"/>
  <c r="F81" i="1"/>
  <c r="F190" i="1" l="1"/>
  <c r="D170" i="1" l="1"/>
  <c r="D167" i="1" s="1"/>
  <c r="D161" i="1" s="1"/>
  <c r="D133" i="1"/>
  <c r="D132" i="1" s="1"/>
  <c r="D130" i="1"/>
  <c r="D129" i="1" s="1"/>
  <c r="D127" i="1"/>
  <c r="D125" i="1"/>
  <c r="D123" i="1"/>
  <c r="D111" i="1"/>
  <c r="D101" i="1"/>
  <c r="D84" i="1"/>
  <c r="D70" i="1"/>
  <c r="D69" i="1" s="1"/>
  <c r="D23" i="1"/>
  <c r="E150" i="1" l="1"/>
  <c r="E154" i="1" l="1"/>
  <c r="E149" i="1" s="1"/>
  <c r="D67" i="1" l="1"/>
  <c r="E177" i="1" l="1"/>
  <c r="F177" i="1" s="1"/>
  <c r="E165" i="1"/>
  <c r="F165" i="1" s="1"/>
  <c r="E85" i="1"/>
  <c r="F89" i="1"/>
  <c r="E176" i="1" l="1"/>
  <c r="F176" i="1" s="1"/>
  <c r="F80" i="1"/>
  <c r="F79" i="1"/>
  <c r="D100" i="1"/>
  <c r="D90" i="1"/>
  <c r="E63" i="1" l="1"/>
  <c r="F148" i="1" l="1"/>
  <c r="E175" i="1"/>
  <c r="F175" i="1" s="1"/>
  <c r="E145" i="1" l="1"/>
  <c r="F146" i="1"/>
  <c r="E96" i="1"/>
  <c r="D139" i="1"/>
  <c r="D138" i="1" s="1"/>
  <c r="D137" i="1" s="1"/>
  <c r="D220" i="1"/>
  <c r="D219" i="1" s="1"/>
  <c r="F145" i="1" l="1"/>
  <c r="F72" i="1"/>
  <c r="F73" i="1"/>
  <c r="F75" i="1"/>
  <c r="F77" i="1"/>
  <c r="F78" i="1"/>
  <c r="D172" i="1" l="1"/>
  <c r="E174" i="1"/>
  <c r="F174" i="1" s="1"/>
  <c r="F93" i="1"/>
  <c r="F94" i="1"/>
  <c r="F88" i="1"/>
  <c r="E173" i="1" l="1"/>
  <c r="F173" i="1" s="1"/>
  <c r="E170" i="1"/>
  <c r="E167" i="1" s="1"/>
  <c r="F98" i="1"/>
  <c r="F92" i="1"/>
  <c r="D214" i="1"/>
  <c r="D211" i="1" s="1"/>
  <c r="D201" i="1"/>
  <c r="D122" i="1"/>
  <c r="D121" i="1" s="1"/>
  <c r="D65" i="1"/>
  <c r="D63" i="1"/>
  <c r="D61" i="1"/>
  <c r="D83" i="1"/>
  <c r="D22" i="1"/>
  <c r="D200" i="1" l="1"/>
  <c r="F167" i="1"/>
  <c r="D60" i="1"/>
  <c r="D59" i="1" s="1"/>
  <c r="F170" i="1"/>
  <c r="E91" i="1"/>
  <c r="F91" i="1" s="1"/>
  <c r="F96" i="1"/>
  <c r="F97" i="1"/>
  <c r="E172" i="1"/>
  <c r="F172" i="1" s="1"/>
  <c r="F161" i="1" l="1"/>
  <c r="E90" i="1"/>
  <c r="F90" i="1" s="1"/>
  <c r="F31" i="1"/>
  <c r="D188" i="1" l="1"/>
  <c r="D185" i="1" l="1"/>
  <c r="F64" i="1"/>
  <c r="E205" i="1" l="1"/>
  <c r="F112" i="1"/>
  <c r="E123" i="1"/>
  <c r="F124" i="1"/>
  <c r="E125" i="1"/>
  <c r="F125" i="1" s="1"/>
  <c r="F126" i="1"/>
  <c r="E127" i="1"/>
  <c r="F127" i="1" s="1"/>
  <c r="F102" i="1" l="1"/>
  <c r="E101" i="1"/>
  <c r="E111" i="1"/>
  <c r="F111" i="1" s="1"/>
  <c r="E122" i="1"/>
  <c r="F123" i="1"/>
  <c r="E100" i="1" l="1"/>
  <c r="F101" i="1"/>
  <c r="F122" i="1"/>
  <c r="F100" i="1" l="1"/>
  <c r="D205" i="1" l="1"/>
  <c r="D150" i="1"/>
  <c r="D149" i="1" s="1"/>
  <c r="D217" i="1"/>
  <c r="D157" i="1"/>
  <c r="D156" i="1" s="1"/>
  <c r="D152" i="1"/>
  <c r="D143" i="1"/>
  <c r="F143" i="1" s="1"/>
  <c r="F30" i="1"/>
  <c r="D141" i="1" l="1"/>
  <c r="D216" i="1"/>
  <c r="D142" i="1"/>
  <c r="E76" i="1"/>
  <c r="D21" i="1" l="1"/>
  <c r="E70" i="1"/>
  <c r="E69" i="1" s="1"/>
  <c r="F76" i="1"/>
  <c r="E186" i="1"/>
  <c r="E152" i="1"/>
  <c r="F29" i="1"/>
  <c r="F186" i="1" l="1"/>
  <c r="E130" i="1"/>
  <c r="E129" i="1" s="1"/>
  <c r="D199" i="1" l="1"/>
  <c r="D198" i="1" l="1"/>
  <c r="D19" i="1" s="1"/>
  <c r="F207" i="1"/>
  <c r="F206" i="1"/>
  <c r="F205" i="1"/>
  <c r="E45" i="1" l="1"/>
  <c r="F46" i="1"/>
  <c r="F28" i="1"/>
  <c r="F32" i="1" l="1"/>
  <c r="E40" i="1"/>
  <c r="E23" i="1" s="1"/>
  <c r="E61" i="1"/>
  <c r="F61" i="1" s="1"/>
  <c r="F63" i="1"/>
  <c r="E65" i="1"/>
  <c r="F65" i="1" s="1"/>
  <c r="F67" i="1"/>
  <c r="F71" i="1"/>
  <c r="F85" i="1"/>
  <c r="E133" i="1"/>
  <c r="E132" i="1" s="1"/>
  <c r="E139" i="1"/>
  <c r="E138" i="1" s="1"/>
  <c r="F138" i="1" s="1"/>
  <c r="F149" i="1"/>
  <c r="E157" i="1"/>
  <c r="E156" i="1" s="1"/>
  <c r="E141" i="1" s="1"/>
  <c r="E188" i="1"/>
  <c r="E185" i="1" s="1"/>
  <c r="E201" i="1"/>
  <c r="E209" i="1"/>
  <c r="F209" i="1" s="1"/>
  <c r="E214" i="1"/>
  <c r="E211" i="1" s="1"/>
  <c r="F211" i="1" s="1"/>
  <c r="E217" i="1"/>
  <c r="F217" i="1" s="1"/>
  <c r="E220" i="1"/>
  <c r="F25" i="1"/>
  <c r="F26" i="1"/>
  <c r="F27" i="1"/>
  <c r="F33" i="1"/>
  <c r="F34" i="1"/>
  <c r="F35" i="1"/>
  <c r="F41" i="1"/>
  <c r="F42" i="1"/>
  <c r="F43" i="1"/>
  <c r="F44" i="1"/>
  <c r="F62" i="1"/>
  <c r="F66" i="1"/>
  <c r="F68" i="1"/>
  <c r="F86" i="1"/>
  <c r="F87" i="1"/>
  <c r="F128" i="1"/>
  <c r="F129" i="1"/>
  <c r="F130" i="1"/>
  <c r="F131" i="1"/>
  <c r="F134" i="1"/>
  <c r="F140" i="1"/>
  <c r="F151" i="1"/>
  <c r="F158" i="1"/>
  <c r="F171" i="1"/>
  <c r="F210" i="1"/>
  <c r="F215" i="1"/>
  <c r="E200" i="1" l="1"/>
  <c r="F200" i="1" s="1"/>
  <c r="F201" i="1"/>
  <c r="F185" i="1"/>
  <c r="F188" i="1"/>
  <c r="F40" i="1"/>
  <c r="E22" i="1"/>
  <c r="E142" i="1"/>
  <c r="F142" i="1" s="1"/>
  <c r="F156" i="1"/>
  <c r="F139" i="1"/>
  <c r="F132" i="1"/>
  <c r="E121" i="1"/>
  <c r="E137" i="1"/>
  <c r="F137" i="1" s="1"/>
  <c r="E208" i="1"/>
  <c r="F208" i="1" s="1"/>
  <c r="E219" i="1"/>
  <c r="F214" i="1"/>
  <c r="F150" i="1"/>
  <c r="E216" i="1"/>
  <c r="F216" i="1" s="1"/>
  <c r="F70" i="1"/>
  <c r="F157" i="1"/>
  <c r="F133" i="1"/>
  <c r="E84" i="1"/>
  <c r="E83" i="1" s="1"/>
  <c r="E60" i="1"/>
  <c r="F60" i="1" s="1"/>
  <c r="F24" i="1"/>
  <c r="F141" i="1" l="1"/>
  <c r="F121" i="1"/>
  <c r="E199" i="1"/>
  <c r="E198" i="1" s="1"/>
  <c r="F198" i="1" s="1"/>
  <c r="F69" i="1"/>
  <c r="F23" i="1"/>
  <c r="F84" i="1"/>
  <c r="E59" i="1"/>
  <c r="F59" i="1" s="1"/>
  <c r="F22" i="1"/>
  <c r="E21" i="1" l="1"/>
  <c r="E19" i="1" s="1"/>
  <c r="F199" i="1"/>
  <c r="F83" i="1" l="1"/>
  <c r="F19" i="1"/>
  <c r="F21" i="1" l="1"/>
</calcChain>
</file>

<file path=xl/sharedStrings.xml><?xml version="1.0" encoding="utf-8"?>
<sst xmlns="http://schemas.openxmlformats.org/spreadsheetml/2006/main" count="1888" uniqueCount="957">
  <si>
    <t>ОТЧЕТ ОБ ИСПОЛНЕНИИ БЮДЖЕТА</t>
  </si>
  <si>
    <t>КОДЫ</t>
  </si>
  <si>
    <t xml:space="preserve">  Форма по ОКУД</t>
  </si>
  <si>
    <t>0503117</t>
  </si>
  <si>
    <t xml:space="preserve">                   Дата</t>
  </si>
  <si>
    <t>01.03.2019</t>
  </si>
  <si>
    <t xml:space="preserve">             по ОКПО</t>
  </si>
  <si>
    <t>Наименование финансового органа</t>
  </si>
  <si>
    <t xml:space="preserve">    Глава по БК</t>
  </si>
  <si>
    <t>Наименование публично-правового образования</t>
  </si>
  <si>
    <t>по ОКТМО</t>
  </si>
  <si>
    <t xml:space="preserve">             по ОКЕИ</t>
  </si>
  <si>
    <t>383</t>
  </si>
  <si>
    <t>Администрация Белокалитвинского городского поселения</t>
  </si>
  <si>
    <t>ППО Белокалитвинского городского поселения Белокалитвинского района</t>
  </si>
  <si>
    <t>Единица измерения: руб.</t>
  </si>
  <si>
    <t>79220667</t>
  </si>
  <si>
    <t>951</t>
  </si>
  <si>
    <t>60606101</t>
  </si>
  <si>
    <t xml:space="preserve">                                 1. Доходы бюджета</t>
  </si>
  <si>
    <t xml:space="preserve"> Наименование показателя</t>
  </si>
  <si>
    <t>Код строки</t>
  </si>
  <si>
    <t>Код дохода по бюджетной классификации</t>
  </si>
  <si>
    <t>Утвержденные бюджетные назначения</t>
  </si>
  <si>
    <t>Исполнено</t>
  </si>
  <si>
    <t>Неисполненные назначения</t>
  </si>
  <si>
    <t>4</t>
  </si>
  <si>
    <t>5</t>
  </si>
  <si>
    <t>6</t>
  </si>
  <si>
    <t>Доходы бюджета - всего</t>
  </si>
  <si>
    <t>010</t>
  </si>
  <si>
    <t>X</t>
  </si>
  <si>
    <t>в том числе:</t>
  </si>
  <si>
    <t>НАЛОГОВЫЕ И НЕНАЛОГОВЫЕ ДОХОДЫ</t>
  </si>
  <si>
    <t>000 10000000000000000</t>
  </si>
  <si>
    <t>НАЛОГИ НА ПРИБЫЛЬ, ДОХОДЫ</t>
  </si>
  <si>
    <t>Налог на доходы физических лиц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</si>
  <si>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</si>
  <si>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</si>
  <si>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-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</si>
  <si>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(пени по соответствующему платежу)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</si>
  <si>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</si>
  <si>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</si>
  <si>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</si>
  <si>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(пени по соответствующему платежу)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</si>
  <si>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</si>
  <si>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</si>
  <si>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</si>
  <si>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(пени по соответствующему платежу)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</si>
  <si>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</si>
  <si>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(прочие поступления)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</si>
  <si>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</si>
  <si>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</si>
  <si>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</si>
  <si>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</si>
  <si>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</si>
  <si>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</si>
  <si>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</si>
  <si>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</si>
  <si>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</si>
  <si>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</si>
  <si>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НАЛОГИ НА СОВОКУПНЫЙ ДОХОД</t>
  </si>
  <si>
    <t>Единый сельскохозяйственный налог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</si>
  <si>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</si>
  <si>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Единый сельскохозяйственный налог (пени по соответствующему платежу)</t>
  </si>
  <si>
    <t>НАЛОГИ НА ИМУЩЕСТВО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</si>
  <si>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</si>
  <si>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</si>
  <si>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</si>
  <si>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(пени по соответствующему платежу)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</si>
  <si>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</si>
  <si>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</si>
  <si>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</si>
  <si>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</si>
  <si>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</si>
  <si>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ДОХОДЫ ОТ ИСПОЛЬЗОВАНИЯ ИМУЩЕСТВА, НАХОДЯЩЕГОСЯ В ГОСУДАРСТВЕННОЙ И МУНИЦИПАЛЬНОЙ СОБСТВЕННОСТИ</t>
  </si>
  <si>
    <t>000 11100000000000000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</si>
  <si>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</si>
  <si>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000 11105000000000120</t>
  </si>
  <si>
    <t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</si>
  <si>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</si>
  <si>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</si>
  <si>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поселений (за исключением земельных участков муниципальных бюджетных и автономных учреждений)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</si>
  <si>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</si>
  <si>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Доходы от сдачи в аренду имущества, составляющего казну городских поселений (за исключением земельных участков)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</si>
  <si>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</si>
  <si>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</si>
  <si>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</si>
  <si>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</si>
  <si>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</si>
  <si>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</si>
  <si>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ДОХОДЫ ОТ ОКАЗАНИЯ ПЛАТНЫХ УСЛУГ И КОМПЕНСАЦИИ ЗАТРАТ ГОСУДАРСТВА</t>
  </si>
  <si>
    <t>Прочие доходы от компенсации затрат государства</t>
  </si>
  <si>
    <t>Прочие доходы от компенсации затрат бюджетов городских поселений</t>
  </si>
  <si>
    <t>ДОХОДЫ ОТ ПРОДАЖИ МАТЕРИАЛЬНЫХ И НЕМАТЕРИАЛЬНЫХ АКТИВОВ</t>
  </si>
  <si>
    <t>000 11400000000000000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</si>
  <si>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</si>
  <si>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</si>
  <si>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</si>
  <si>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Доходы от продажи земельных участков, находящихся в государственной и муниципальной собственности</t>
  </si>
  <si>
    <t>Доходы от продажи земельных участков, государственная собственность на которые не разграничена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</si>
  <si>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</si>
  <si>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</si>
  <si>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</t>
  </si>
  <si>
    <t>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поселений</t>
  </si>
  <si>
    <t>ШТРАФЫ, САНКЦИИ, ВОЗМЕЩЕНИЕ УЩЕРБА</t>
  </si>
  <si>
    <t>000 11600000000000000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</si>
  <si>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</si>
  <si>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</si>
  <si>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</si>
  <si>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БЕЗВОЗМЕЗДНЫЕ ПОСТУПЛЕНИЯ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</si>
  <si>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</si>
  <si>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</si>
  <si>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Субвенции бюджетам бюджетной системы Российской Федерации</t>
  </si>
  <si>
    <t>Субвенции местным бюджетам на выполнение передаваемых полномочий субъектов Российской Федерации</t>
  </si>
  <si>
    <t>Субвенции бюджетам городских поселений на выполнение передаваемых полномочий субъектов Российской Федерации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</si>
  <si>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</si>
  <si>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</si>
  <si>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городских поселений</t>
  </si>
  <si>
    <t>ПРОЧИЕ БЕЗВОЗМЕЗДНЫЕ ПОСТУПЛЕНИЯ</t>
  </si>
  <si>
    <t>Прочие безвозмездные поступления в бюджеты городских поселений</t>
  </si>
  <si>
    <t>ВОЗВРАТ ОСТАТКОВ СУБСИДИЙ, СУБВЕНЦИЙ И ИНЫХ МЕЖБЮДЖЕТНЫХ ТРАНСФЕРТОВ, ИМЕЮЩИХ ЦЕЛЕВОЕ НАЗНАЧЕНИЕ, ПРОШЛЫХ ЛЕТ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</si>
  <si>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</si>
  <si>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Возврат прочих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</si>
  <si>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Доходы/EXPORT_SRC_KIND</t>
  </si>
  <si>
    <t>Доходы/FORM_CODE</t>
  </si>
  <si>
    <t>117</t>
  </si>
  <si>
    <t>Доходы/REG_DATE</t>
  </si>
  <si>
    <t>Доходы/RANGE_NAMES</t>
  </si>
  <si>
    <t>1</t>
  </si>
  <si>
    <t>Доходы/EXPORT_PARAM_SRC_KIND</t>
  </si>
  <si>
    <t>3</t>
  </si>
  <si>
    <t>Доходы/FinTexExportButtonView</t>
  </si>
  <si>
    <t/>
  </si>
  <si>
    <t>Доходы/PARAMS</t>
  </si>
  <si>
    <t>Доходы/FILE_NAME</t>
  </si>
  <si>
    <t>C:\117Y01.txt</t>
  </si>
  <si>
    <t>Доходы/EXPORT_SRC_CODE</t>
  </si>
  <si>
    <t>058004-01</t>
  </si>
  <si>
    <t>Доходы/PERIOD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</si>
  <si>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227.1, и 228 Налогового кодекса Российской Федерации (прочие поступления)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</si>
  <si>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</si>
  <si>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компании(сумма платежа (перерасчеты, недоимка и задолженность по соответствующему платежу, в том числе по отмененному)</t>
  </si>
  <si>
    <t>Субсидии бюджетам бюджетной системы Россиийской Федерации (межбюджетные субсидии)</t>
  </si>
  <si>
    <t>182 10601030134000110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</si>
  <si>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 (прочие поступления)</t>
  </si>
  <si>
    <t>182 10102020014000110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</si>
  <si>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(прочие поступления)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</si>
  <si>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227_1 и 228 Налогового кодекса Российской Федерации (прочие поступления)</t>
  </si>
  <si>
    <t>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</t>
  </si>
  <si>
    <t>Доходы от продажи земельных участков, находящихся в собственности городских поселений (за исключением земельных участков муниципальных бюджетных и автономных учреждений)</t>
  </si>
  <si>
    <t>Невыясненные поступления</t>
  </si>
  <si>
    <t>Невыясненные поступления, зачисляемые в бюджеты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</si>
  <si>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</si>
  <si>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городских поселений</t>
  </si>
  <si>
    <t>Денежные взыскания (штрафы) за нарушение законодательства Российской Федерации о контрактной системе в сфере закупок, работ, услуг для обеспечения государственныз и муниципальных нужд для нужд городских поселений (федеральные государственные органы, Банк России, органы управления государственными внебюджетными фондами Российской Федерации)</t>
  </si>
  <si>
    <t>000 10100000000000000</t>
  </si>
  <si>
    <t>000 10102000010000110</t>
  </si>
  <si>
    <t>000 10102010010000110</t>
  </si>
  <si>
    <t>000 10102010011000110</t>
  </si>
  <si>
    <t>000 10102010012100110</t>
  </si>
  <si>
    <t>000 10102010013000110</t>
  </si>
  <si>
    <t>000 10102010014000110</t>
  </si>
  <si>
    <t>000 10102020010000110</t>
  </si>
  <si>
    <t>000 10102020011000110</t>
  </si>
  <si>
    <t>000 10102020012100110</t>
  </si>
  <si>
    <t>000 10102020013000110</t>
  </si>
  <si>
    <t>000 10102030010000110</t>
  </si>
  <si>
    <t>000 10102030011000110</t>
  </si>
  <si>
    <t>000 10102030012100110</t>
  </si>
  <si>
    <t>000 10102030013000110</t>
  </si>
  <si>
    <t>000 10102030014000110</t>
  </si>
  <si>
    <t>000 101020500100000110</t>
  </si>
  <si>
    <t>000 101020500110000110</t>
  </si>
  <si>
    <t>000 10300000000000000</t>
  </si>
  <si>
    <t>000 10302000010000110</t>
  </si>
  <si>
    <t>000 10302230010000110</t>
  </si>
  <si>
    <t>000 10302231010000110</t>
  </si>
  <si>
    <t>000 10302240010000110</t>
  </si>
  <si>
    <t>000 10302241010000110</t>
  </si>
  <si>
    <t>000 10302250010000110</t>
  </si>
  <si>
    <t>000 10302251010000110</t>
  </si>
  <si>
    <t>000 10302260010000110</t>
  </si>
  <si>
    <t>000 10302261010000110</t>
  </si>
  <si>
    <t>000 10500000000000000</t>
  </si>
  <si>
    <t>000 10503000010000110</t>
  </si>
  <si>
    <t>000 10503010010000110</t>
  </si>
  <si>
    <t>000 10503010011000110</t>
  </si>
  <si>
    <t>000 10503010012100110</t>
  </si>
  <si>
    <t>000 10600000000000000</t>
  </si>
  <si>
    <t>000 10601000000000110</t>
  </si>
  <si>
    <t>000 10601030130000110</t>
  </si>
  <si>
    <t>000 10601030131000110</t>
  </si>
  <si>
    <t>000 10601030132100110</t>
  </si>
  <si>
    <t>000 10606000000000110</t>
  </si>
  <si>
    <t>000 10606030000000110</t>
  </si>
  <si>
    <t>000 10606033130000110</t>
  </si>
  <si>
    <t>000 10606040000000110</t>
  </si>
  <si>
    <t>000 10606043130000110</t>
  </si>
  <si>
    <t>000 11105010000000120</t>
  </si>
  <si>
    <t>000 11105013130000120</t>
  </si>
  <si>
    <t>000 11105020000000120</t>
  </si>
  <si>
    <t>000 11105025130000120</t>
  </si>
  <si>
    <t>000 11105070000000120</t>
  </si>
  <si>
    <t>000 11105075130000120</t>
  </si>
  <si>
    <t>000 11107000000000120</t>
  </si>
  <si>
    <t>000 11107010000000120</t>
  </si>
  <si>
    <t>000 11107015130000120</t>
  </si>
  <si>
    <t>000 11109000000000120</t>
  </si>
  <si>
    <t>000 11109040000000120</t>
  </si>
  <si>
    <t>000 11109045130000120</t>
  </si>
  <si>
    <t>000 11300000000000000</t>
  </si>
  <si>
    <t>000 11302090010000130</t>
  </si>
  <si>
    <t>000 11302990000000130</t>
  </si>
  <si>
    <t>000 11302995130000130</t>
  </si>
  <si>
    <t>000 11402000000000000</t>
  </si>
  <si>
    <t>000 11402050130000410</t>
  </si>
  <si>
    <t>000 11402053130000410</t>
  </si>
  <si>
    <t>000 11406000000000430</t>
  </si>
  <si>
    <t>000 11406010000000430</t>
  </si>
  <si>
    <t>000 11406013130000430</t>
  </si>
  <si>
    <t>000 11406020000000430</t>
  </si>
  <si>
    <t>000 11406025130000430</t>
  </si>
  <si>
    <t>000 11406300000000430</t>
  </si>
  <si>
    <t>000 11406310000000430</t>
  </si>
  <si>
    <t>000 11406313130000430</t>
  </si>
  <si>
    <t>000 116330000000000140</t>
  </si>
  <si>
    <t>000 11633050130000140</t>
  </si>
  <si>
    <t>000 11633050136000140</t>
  </si>
  <si>
    <t>000 11700000000000000</t>
  </si>
  <si>
    <t>000 11701000000000180</t>
  </si>
  <si>
    <t>000 11701050130000180</t>
  </si>
  <si>
    <t>000 11705000000000180</t>
  </si>
  <si>
    <t>000 11705050130000180</t>
  </si>
  <si>
    <t>000 20000000000000000</t>
  </si>
  <si>
    <t>000 20200000000000000</t>
  </si>
  <si>
    <t>000 20210000000000150</t>
  </si>
  <si>
    <t>000 20220000000000150</t>
  </si>
  <si>
    <t>000 20230000000000150</t>
  </si>
  <si>
    <t>000 20230024000000150</t>
  </si>
  <si>
    <t>000 20230024130000150</t>
  </si>
  <si>
    <t>000 20240000000000150</t>
  </si>
  <si>
    <t>000 20249999000000150</t>
  </si>
  <si>
    <t>000 20249999130000150</t>
  </si>
  <si>
    <t>000 20700000000000000</t>
  </si>
  <si>
    <t>000 20705000130000150</t>
  </si>
  <si>
    <t>000 20705030130000150</t>
  </si>
  <si>
    <t>000 21900000000000000</t>
  </si>
  <si>
    <t>000 21900000130000150</t>
  </si>
  <si>
    <t>000 21960010130000150</t>
  </si>
  <si>
    <t>Единый сельскохозяйственный налог (суммы денежных взысканий (штрафов) по соответствующему платежу согласно законодательству Российской Федерации)</t>
  </si>
  <si>
    <t>000 105030100130000110</t>
  </si>
  <si>
    <t>Единый сельскохозяйственный налог (за налоговые периоды, истекшие до 1 января 2011 года) (пения по соответствующему платежу)</t>
  </si>
  <si>
    <t>000 10503020012100110</t>
  </si>
  <si>
    <t xml:space="preserve">Единый сельскохозяйственный налог (за налоговые периоды, истекшие до 1 января 2011 года) </t>
  </si>
  <si>
    <t>000 10503020010000110</t>
  </si>
  <si>
    <t>Земельный налог с организаций,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</si>
  <si>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000 10606033131000110</t>
  </si>
  <si>
    <t>000 10606033132100110</t>
  </si>
  <si>
    <t>Земельный налог с организаций, обладающих земельным участком, расположенным в границах городских поселений (проценты по соответствующему платежу)</t>
  </si>
  <si>
    <t>000 10606033132200110</t>
  </si>
  <si>
    <t>Земельный налог с организаций,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</si>
  <si>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000 10606033133000110</t>
  </si>
  <si>
    <t>Земельный налог с организаций, обладающих земельным участком, расположенным в границах городских поселений  (прочие поступления)</t>
  </si>
  <si>
    <t>000 10606033134000110</t>
  </si>
  <si>
    <t>Земельный налог с физических лиц, обладающих земельным участком, расположенным в границах городских поселений (сумма платежа (перерасчеты, недоимка и задолженность по соответствующему платежу, в том числе по отмененному)</t>
  </si>
  <si>
    <t>000 10606043131000110</t>
  </si>
  <si>
    <t>Земельный налог с физических лиц, обладающих земельным участком, расположенным в границах городских поселений (пени по соответствующему платежу)</t>
  </si>
  <si>
    <t>000 10606043132100110</t>
  </si>
  <si>
    <t>000 10606043133000110</t>
  </si>
  <si>
    <t>Земельный налог с физических лиц, обладающих земельным участком, расположенным в границах городских поселений (суммы денежных взысканий (штрафов) по соответствующему платежу согласно законодательству Российской Федерации)</t>
  </si>
  <si>
    <t>Транспортный налог</t>
  </si>
  <si>
    <t>000 106040000200000110</t>
  </si>
  <si>
    <t>Транспортный налог с организаций</t>
  </si>
  <si>
    <t>000 10604011020000110</t>
  </si>
  <si>
    <t>Транспортный налог с организаций (сумма платежа (перерасчеты, недоимка и задолженность по соответствующему платежу, в том числе по отмененному)</t>
  </si>
  <si>
    <t>000 10604011021000110</t>
  </si>
  <si>
    <t>Транспортный налог с организаций (пени по соответствующему платежу)</t>
  </si>
  <si>
    <t>000 10604011022100110</t>
  </si>
  <si>
    <t>Транспортный налог с физических лиц</t>
  </si>
  <si>
    <t>000 10604012020000110</t>
  </si>
  <si>
    <t>Транспортный налог с физических лиц (сумма платежа (перерасчеты, недоимка и задолженность по соответствующему платежу, в том числе по отмененному)</t>
  </si>
  <si>
    <t>000 10604012021000110</t>
  </si>
  <si>
    <t>Транспортный налог с физических лиц (пени по соответствующему платежу)</t>
  </si>
  <si>
    <t>000 10604012022100110</t>
  </si>
  <si>
    <t>Иные штрафы, неустойки, пени, уплаченные в соотвествии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поселения</t>
  </si>
  <si>
    <t>000 11607090130000140</t>
  </si>
  <si>
    <t>000 11607090000000140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</si>
  <si>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 (доходы бюджетов муниципальных районов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</si>
  <si>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Платежи в целях возмещения причиненного ущерба (удытков)</t>
  </si>
  <si>
    <t>000 11610000000000140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</si>
  <si>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Федерации, по нормативам, действующим до 1 января 2020 года</t>
  </si>
  <si>
    <t>000 11610120000000140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</si>
  <si>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действующим до 1 января 2020 года</t>
  </si>
  <si>
    <t>000 11610123010000140</t>
  </si>
  <si>
    <t>000 11610123010051140</t>
  </si>
  <si>
    <t>Транспортный налог с физических лиц (уплата процентов, начисленных на суммы излишне взысканных (уплаченных) платежей, а также при нарушении сроков их возврата)</t>
  </si>
  <si>
    <t>000 10604012025000110</t>
  </si>
  <si>
    <t>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</t>
  </si>
  <si>
    <t>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</t>
  </si>
  <si>
    <t>000 10503010013000110</t>
  </si>
  <si>
    <t>000 10601030134000110</t>
  </si>
  <si>
    <t>Административные штрафы, установленные законами субъектов Российской Федерации об административных правонарушениях</t>
  </si>
  <si>
    <t>000 11602000020000140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</si>
  <si>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</si>
  <si>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>000 11602020020000140</t>
  </si>
  <si>
    <t>000 11610123010131140</t>
  </si>
  <si>
    <t>Доходы от денежных взысканий (штрафов), поступающие в счет погашения задолженности, образовавшеймя до 1 января 2020 года, подлежащие зачислению в  бюджет муниципального образования по нормативам, действовавшим в 2019 году (доходы бюджетов городских поселений за исключением доходов, направляемых на формирование муниципального дорожного фонда, а также иных платежей в случае принятия решения финансовым органом муниципального образования о раздельном учете задолженности)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</si>
  <si>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 (суммы денежных взысканий (штрафов) по соответствующему платежу согласно законодательству Российской Федерации)</t>
  </si>
  <si>
    <t>000 11715030130000150</t>
  </si>
  <si>
    <t>Инициативные платежи, зачисляемые в бюджеты городских поселений</t>
  </si>
  <si>
    <t>Инициативные платежи</t>
  </si>
  <si>
    <t>000 11715000000000150</t>
  </si>
  <si>
    <t>Инициативные платежи, зачисляемые в бюджеты городских поселений в рамках реализации инициативного проекта:"Благоустройство стелы "Хлеборобам" и прилегающей к ней территории по ул. Чернышевского в городе Белая Калитва"</t>
  </si>
  <si>
    <t>000 1715030130001150</t>
  </si>
  <si>
    <t>Инициативные платежи, зачисляемые в бюджеты городских поселений в рамках реализации инициативного проекта:"Ремонт каплицы, расположенной по адресу: Ростовская область, г. Белая Калитва, 20 м на юг от ул. Гагарина, д. 47"</t>
  </si>
  <si>
    <t>000 1715030130002150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</si>
  <si>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</si>
  <si>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>000 10102080010000110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</si>
  <si>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(сумма платежа (перерасчеты, недоимка и задолженность по соответствующему платежу, в том числе по отмененному)</t>
  </si>
  <si>
    <t>000 10102080011000110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</si>
  <si>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поселения</t>
  </si>
  <si>
    <t>000 11607010130000140</t>
  </si>
  <si>
    <t>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</t>
  </si>
  <si>
    <t>000 11607010000000140</t>
  </si>
  <si>
    <t>Земельный налог с организаций, обладающих земельным участком, расположенным в границах городских поселений (прочие поступления)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</si>
  <si>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  (пени по соответствующему платежу)</t>
  </si>
  <si>
    <t>000 10102080012100110</t>
  </si>
  <si>
    <t>ЗАДОЛЖЕННОСТЬ И ПЕРЕРАСЧЕТЫ ПО ОТМЕНЕННЫМ НАЛОГАМ, СБОРАМ И ИНЫМ ОБЯЗАТЕЛЬНЫМ ПЛАТЕЖАМ</t>
  </si>
  <si>
    <t>000 10900000000000000</t>
  </si>
  <si>
    <t xml:space="preserve">Налоги на имущество </t>
  </si>
  <si>
    <t>000 10904000000000110</t>
  </si>
  <si>
    <t>Земельный налог (по обязательствам, возникшим до 1 января 2006 года)</t>
  </si>
  <si>
    <t>000 10904050000000110</t>
  </si>
  <si>
    <t>Земельный налог (по обязательствам, возникшим до 1 января 2006 года), мобилизуемый на территориях городских поселений</t>
  </si>
  <si>
    <t>000 10904053130000110</t>
  </si>
  <si>
    <t>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</si>
  <si>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000 11610030130000140</t>
  </si>
  <si>
    <t>Платежи в целях возмещения причиненного ущерба (убытка)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</si>
  <si>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поселений,  и на землях или земельных участках, государственная собственность на которые не разграничена</t>
  </si>
  <si>
    <t>000 11109080130000120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</si>
  <si>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 земельных участках, государственная собственность на которые не разграничена</t>
  </si>
  <si>
    <t>000 11109080000000120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</si>
  <si>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 (прочие поступления)</t>
  </si>
  <si>
    <t>000 10102020014000110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</si>
  <si>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Матросова, земельный участок №2а")</t>
  </si>
  <si>
    <t>000 11715030130003150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</si>
  <si>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р-н Белокалитвинский, Белокалитвинское городское поселение, г. Белая Калитва, ул. Калинина, участок № 11 а")</t>
  </si>
  <si>
    <t>000 11715030130004150</t>
  </si>
  <si>
    <t>Прочее возмещение ущерба, причиненного муниципальному имуществу городского поселения (за исключением имущества, закрепленного за муниципальными бюджетными (автономными) учреждениями, унитарными предприятиями)</t>
  </si>
  <si>
    <t>000 11610032130000140</t>
  </si>
  <si>
    <t>000 11607000000000140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</si>
  <si>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счет муниципального образования по нормативам, действовавшим в 2019 году (за исключением доходов, направляемых на формирование муниципального дорожного фонда)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</si>
  <si>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</t>
  </si>
  <si>
    <t>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</t>
  </si>
  <si>
    <t>Межбюджетные трансферты, передаваемые бюджетам городских поселений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</t>
  </si>
  <si>
    <t>000 20245424130000150</t>
  </si>
  <si>
    <t>Межбюджетные трансферты, передаваемые бюджетам на создание комфортной городской среды в малых городах и исторических поселениях - Всероссийского конкурса проектов создания комфортной городской среды</t>
  </si>
  <si>
    <t>000 2024542400000150</t>
  </si>
  <si>
    <t>000 10604011024000110</t>
  </si>
  <si>
    <t>Транспортный налог с организаций (прочие поступления)</t>
  </si>
  <si>
    <t>Дотации бюджетам на поддержку мер по обеспечению сбалансированию бюджетов</t>
  </si>
  <si>
    <t>000 20215002000000150</t>
  </si>
  <si>
    <t>Дотации бюджетам городских поселений на поддержку мер по обеспечению сбалансированности бюджетов</t>
  </si>
  <si>
    <t>000 20215002130000150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</si>
  <si>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</t>
  </si>
  <si>
    <t>000 10102110010000110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</si>
  <si>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(пени по соответствующему платежу)</t>
  </si>
  <si>
    <t>000 10102110012100110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</si>
  <si>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суммы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</si>
  <si>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000 10102110013000110</t>
  </si>
  <si>
    <t>Доходы от реализации имущества, находящегося в оперативном управлении учреждений, находящихся в ведении органов управления городских поселений (за исключением имущества муниципальных бюджетных и автономных учреждений), в части реализации основных средств по указанному имуществу</t>
  </si>
  <si>
    <t>000 11402052130000410</t>
  </si>
  <si>
    <t>Периодичность: месячная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</si>
  <si>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 вокруг стелы "К.Марксу и Ф.Энгельсу", расположенному по адресу: Российская Федерация, Ростовская область, Белокалитвинский район, Белокалитвинское городское поселение, г. Белая Калитва, 15м на восток от ул. Вокзальная, д. 381")</t>
  </si>
  <si>
    <t>000 11715030130005150</t>
  </si>
  <si>
    <t>Инициативные платежи, зачисляемые в бюджеты городских поселений (в рамках реализации инициативного проекта: 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 , г. Белая Калитва, ул. Чернышевского, 8в")</t>
  </si>
  <si>
    <t>000 11715030130006150</t>
  </si>
  <si>
    <t>000 11610123010001140</t>
  </si>
  <si>
    <t>Дотации на выравнивание бюджетной обеспеченности</t>
  </si>
  <si>
    <t>000 20215001000000150</t>
  </si>
  <si>
    <t>Дотации бюджетам городских поселений на выравнивание бюджетной обеспечнности</t>
  </si>
  <si>
    <t>000 20215001130000150</t>
  </si>
  <si>
    <t>Субсидии бюджетам на софинансирование расходных обязательств субъектов Российской Федерации, связанных с реализацией федеральной программы "Увековечивание памяти погибших при защите Отечества на 2019-2024 годы"</t>
  </si>
  <si>
    <t>000 2022529000000150</t>
  </si>
  <si>
    <t>Субсидии бюджетам городских поселений на софинансирование расходных обязательств субъектов Российской Федерации, связанных с реализацией федеральной целевой программы "Увековечивание памяти погибших при защите Отечества на 2019-2024 годы"</t>
  </si>
  <si>
    <t>000 20225299130000150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</si>
  <si>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</t>
  </si>
  <si>
    <t>000 10102130010000110</t>
  </si>
  <si>
    <t>000 10102130011000110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</si>
  <si>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не превышающей 650 000 рублей) (сумма платежа (перерасчеты, недоимка и задолженность по соответствующему платежу, в том числе по отмененному)</t>
  </si>
  <si>
    <t>Налог на доходы физических лиц с сумм прибыли контролируемой иностранной компании, полученной физическими лицами, признаваемыми контролирующими лицами этой компании, перешедшими на особый порядок уплаты на основании подачи в налоговый орган соответствующего уведомления (в части налога, превышающей 650 000 рублей) (суммы денежных взысканий (штрафов) по соответствующему платежу согласно законодательству Российской Федерации)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</si>
  <si>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превышающей 650 000 рублей) (сумма платежа (перерасчеты, недоимка и задолженность по соответствующему платежу, в том числе по отмененному)</t>
  </si>
  <si>
    <t>000 10102140011000110</t>
  </si>
  <si>
    <t>000 10102140010000110</t>
  </si>
  <si>
    <t>Налог на доходы физических лиц в отношении доходов от долевого участия в организации, полученных в виде дивидендов (в части суммы налога, превыщающей 650 000 рублей)</t>
  </si>
  <si>
    <t>Доходы от приватизации имущества, находящегося в государственной и муниципальной собственности</t>
  </si>
  <si>
    <t>000 11413000000000000</t>
  </si>
  <si>
    <t>Доходы от приватизации имущества, находящегося в собственности городских поселений, в части приватизации нефинансовых активов имущества казны</t>
  </si>
  <si>
    <t>000 11413090130000410</t>
  </si>
  <si>
    <t>по состоянию на 01.06.2023 года</t>
  </si>
  <si>
    <t xml:space="preserve">                          2. Расходы бюджета</t>
  </si>
  <si>
    <t>Форма 0503117  с.2</t>
  </si>
  <si>
    <t>Код расхода по бюджетной классификации</t>
  </si>
  <si>
    <t>Расходы бюджета - всего</t>
  </si>
  <si>
    <t>200</t>
  </si>
  <si>
    <t>x</t>
  </si>
  <si>
    <t xml:space="preserve">951 0000 0000000000 000 </t>
  </si>
  <si>
    <t>ОБЩЕГОСУДАРСТВЕННЫЕ ВОПРОСЫ</t>
  </si>
  <si>
    <t xml:space="preserve">951 0100 0000000000 000 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</si>
  <si>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</si>
  <si>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951 0104 0000000000 000 </t>
  </si>
  <si>
    <t>Муниципальная программа Белокалитвинского городского поселения "Энергоэффективность и развитие энергетики"</t>
  </si>
  <si>
    <t xml:space="preserve">951 0104 0700000000 000 </t>
  </si>
  <si>
    <t>Подпрограмма "Энергосбережение и повышение энергетической эффективности муниципальных учреждений"</t>
  </si>
  <si>
    <t xml:space="preserve">951 0104 0720000000 000 </t>
  </si>
  <si>
    <t>Расходы на мероприятия по обслуживанию приборов учета коммунальных ресурсов в рамках подпрограммы "Энергосбережение и повышение энергетической эффективности муниципальных учреждений" муниципальной программы Белокалитвинского городского поселения "Энергоэффективность и развитие энергетики"</t>
  </si>
  <si>
    <t xml:space="preserve">951 0104 0720028480 000 </t>
  </si>
  <si>
    <t>Прочая закупка товаров, работ и услуг</t>
  </si>
  <si>
    <t xml:space="preserve">951 0104 0720028480 244 </t>
  </si>
  <si>
    <t>Муниципальная программа Белокалитвинского городского поселения "Муниципальная политика"</t>
  </si>
  <si>
    <t xml:space="preserve">951 0104 0800000000 000 </t>
  </si>
  <si>
    <t>Подпрограмма "Развитие муниципального управления и муниципальной службы в Белокалитвинском городском поселении"</t>
  </si>
  <si>
    <t xml:space="preserve">951 0104 0810000000 000 </t>
  </si>
  <si>
    <t>Расходы по формированию единой системы непрерывного обучения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</si>
  <si>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951 0104 0810028220 000 </t>
  </si>
  <si>
    <t xml:space="preserve">951 0104 0810028220 244 </t>
  </si>
  <si>
    <t>Расходы на диспансеризацию муниципальных служащих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</si>
  <si>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951 0104 0810028230 000 </t>
  </si>
  <si>
    <t xml:space="preserve">951 0104 0810028230 244 </t>
  </si>
  <si>
    <t>Подпрограмма "Противодействие коррупции"</t>
  </si>
  <si>
    <t xml:space="preserve">951 0104 0830000000 000 </t>
  </si>
  <si>
    <t>Расходы на подготовку и распространение печатных материалов антикоррупционной направленности в виде листовок, брошюр в рамках подпрограммы "Противодействие коррупции" муниципальной программы Белокалитвинского городского поселения "Муниципальная политика"</t>
  </si>
  <si>
    <t xml:space="preserve">951 0104 0830028260 000 </t>
  </si>
  <si>
    <t xml:space="preserve">951 0104 0830028260 244 </t>
  </si>
  <si>
    <t>Муниципальная программа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</si>
  <si>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951 0104 0900000000 000 </t>
  </si>
  <si>
    <t>Подпрограмма "Нормативно-методическое обеспечение и организация бюджетного процесса"</t>
  </si>
  <si>
    <t xml:space="preserve">951 0104 0920000000 000 </t>
  </si>
  <si>
    <t>Расходы на выплаты по оплате труда работников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</si>
  <si>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951 0104 0920000110 000 </t>
  </si>
  <si>
    <t>Фонд оплаты труда государственных (муниципальных) органов</t>
  </si>
  <si>
    <t xml:space="preserve">951 0104 0920000110 121 </t>
  </si>
  <si>
    <t>Иные выплаты персоналу государственных (муниципальных) органов, за исключением фонда оплаты труда</t>
  </si>
  <si>
    <t xml:space="preserve">951 0104 0920000110 122 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</si>
  <si>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</si>
  <si>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 xml:space="preserve">951 0104 0920000110 129 </t>
  </si>
  <si>
    <t>Расходы на обеспечение функций органов местного самоуправления Белокалитвинского городского поселения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</si>
  <si>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951 0104 0920000190 000 </t>
  </si>
  <si>
    <t xml:space="preserve">951 0104 0920000190 244 </t>
  </si>
  <si>
    <t>Закупка энергетических ресурсов</t>
  </si>
  <si>
    <t xml:space="preserve">951 0104 0920000190 247 </t>
  </si>
  <si>
    <t>Уплата налога на имущество организаций и земельного налога</t>
  </si>
  <si>
    <t xml:space="preserve">951 0104 0920000190 851 </t>
  </si>
  <si>
    <t>Уплата прочих налогов, сборов</t>
  </si>
  <si>
    <t xml:space="preserve">951 0104 0920000190 852 </t>
  </si>
  <si>
    <t>Расходы на приобретение основных средств для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</si>
  <si>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951 0104 0920028470 000 </t>
  </si>
  <si>
    <t xml:space="preserve">951 0104 0920028470 244 </t>
  </si>
  <si>
    <t>Расходы на проведение текущего ремонта и содержания зданий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</si>
  <si>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951 0104 0920028510 000 </t>
  </si>
  <si>
    <t xml:space="preserve">951 0104 0920028510 244 </t>
  </si>
  <si>
    <t>Расходы на развитие и обновление информационной и телекоммуникационной 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</si>
  <si>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951 0104 0920028770 000 </t>
  </si>
  <si>
    <t xml:space="preserve">951 0104 0920028770 244 </t>
  </si>
  <si>
    <t>Расходы на содержание и обслуживание информационной и телекоммуникационной инфраструктуры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</si>
  <si>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951 0104 0920028998 000 </t>
  </si>
  <si>
    <t xml:space="preserve">951 0104 0920028998 244 </t>
  </si>
  <si>
    <t>Подпрограмма "Совершенствование системы предоставления межбюджетных трансфертов из местного бюджета"</t>
  </si>
  <si>
    <t xml:space="preserve">951 0104 0940000000 000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</si>
  <si>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архитектуры и градостроительства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</si>
  <si>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951 0104 0940087040 000 </t>
  </si>
  <si>
    <t xml:space="preserve">951 0104 0940087040 540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</si>
  <si>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в области обеспечения малоимущих граждан, проживающих в поселении и нуждающихся в улучшении жилищных условий, жилыми помещениями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</si>
  <si>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951 0104 0940087050 000 </t>
  </si>
  <si>
    <t xml:space="preserve">951 0104 0940087050 540 </t>
  </si>
  <si>
    <t>Иные межбюджетные трансферты из бюджета Белокалитвинского городского поселения Белокалитвинского района на финансирования расходов, связанных с передачей полномочий по осуществлению муниципального жилищного контроля в соответствии с жилищным законодательством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</si>
  <si>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951 0104 0940087060 000 </t>
  </si>
  <si>
    <t xml:space="preserve">951 0104 0940087060 540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</si>
  <si>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осуществлению внутреннего муниципального финансового контроля в рамках подпрограммы "Совершенствование системы предоставления межбюджетных трансфертов из местного бюджета"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</si>
  <si>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951 0104 0940087080 000 </t>
  </si>
  <si>
    <t xml:space="preserve">951 0104 0940087080 540 </t>
  </si>
  <si>
    <t>Непрограммные расходы органов местного самоуправления Белокалитвинского городского поселения</t>
  </si>
  <si>
    <t xml:space="preserve">951 0104 9900000000 000 </t>
  </si>
  <si>
    <t>Непрограммные расходы</t>
  </si>
  <si>
    <t xml:space="preserve">951 0104 9990000000 000 </t>
  </si>
  <si>
    <t>Расходы на осуществление полномочий по определению в соответствии с частью 1 статьи 11.2 Областного закона от 25 октября 2002 года № 273-ЗС «Об административных правонарушениях» перечня должностных лиц, уполномоченных составлять протоколы об административных правонарушениях в рамках непрограммных расходов органов местного самоуправления Белокалитвинского городского поселения</t>
  </si>
  <si>
    <t xml:space="preserve">951 0104 9990072390 000 </t>
  </si>
  <si>
    <t xml:space="preserve">951 0104 9990072390 244 </t>
  </si>
  <si>
    <t>Обеспечение деятельности финансовых, налоговых и таможенных органов и органов финансового (финансово-бюджетного) надзора</t>
  </si>
  <si>
    <t xml:space="preserve">951 0106 0000000000 000 </t>
  </si>
  <si>
    <t xml:space="preserve">951 0106 9900000000 000 </t>
  </si>
  <si>
    <t xml:space="preserve">951 0106 9990000000 000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</si>
  <si>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на осуществление внешнего муниципального финансового контроля в рамках непрограммных расходов органов местного самоуправления Белокалитвинского городского поселения</t>
  </si>
  <si>
    <t xml:space="preserve">951 0106 9990087070 000 </t>
  </si>
  <si>
    <t xml:space="preserve">951 0106 9990087070 540 </t>
  </si>
  <si>
    <t>Резервные фонды</t>
  </si>
  <si>
    <t xml:space="preserve">951 0111 0000000000 000 </t>
  </si>
  <si>
    <t xml:space="preserve">951 0111 9900000000 000 </t>
  </si>
  <si>
    <t>Финансовое обеспечение непредвиденных расходов</t>
  </si>
  <si>
    <t xml:space="preserve">951 0111 9910000000 000 </t>
  </si>
  <si>
    <t>Резервный фонд Администрации Белокалитвинского городского поселения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</si>
  <si>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951 0111 9910097710 000 </t>
  </si>
  <si>
    <t>Резервные средства</t>
  </si>
  <si>
    <t xml:space="preserve">951 0111 9910097710 870 </t>
  </si>
  <si>
    <t>Другие общегосударственные вопросы</t>
  </si>
  <si>
    <t xml:space="preserve">951 0113 0000000000 000 </t>
  </si>
  <si>
    <t xml:space="preserve">951 0113 0800000000 000 </t>
  </si>
  <si>
    <t xml:space="preserve">951 0113 0810000000 000 </t>
  </si>
  <si>
    <t>Расходы на проведение торжественных и праздничных мероприятий местного значения в Белокалитвинском городском поселении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</si>
  <si>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951 0113 0810028990 000 </t>
  </si>
  <si>
    <t xml:space="preserve">951 0113 0810028990 244 </t>
  </si>
  <si>
    <t>Расходы на выплату единовременного денежного поощрения председателей (членов) комитетов территориального общественного самоуправления в рамках подпрограммы "Развитие муниципального управления и муниципальной службы" муниципальной программы Белокалитвинского городского поселения "Муниципальная политика"</t>
  </si>
  <si>
    <t xml:space="preserve">951 0113 0810028991 000 </t>
  </si>
  <si>
    <t>Иные выплаты населению</t>
  </si>
  <si>
    <t xml:space="preserve">951 0113 0810028991 360 </t>
  </si>
  <si>
    <t>Подпрограмма "Противодействие терроризму и экстремизму, злоупотреблению наркотиками и их незаконному обороту"</t>
  </si>
  <si>
    <t xml:space="preserve">951 0113 0820000000 000 </t>
  </si>
  <si>
    <t>Расходы на мероприятия по профилактике экстремизма и терроризма в рамках подпрограммы "Профилактика экстремизма и терроризма, злоупотреблению наркотиками и их незаконному обороту" муниципальной программы Белокалитвинского городского поселения "Муниципальная политика"</t>
  </si>
  <si>
    <t xml:space="preserve">951 0113 0820028250 000 </t>
  </si>
  <si>
    <t xml:space="preserve">951 0113 0820028250 244 </t>
  </si>
  <si>
    <t xml:space="preserve">951 0113 0900000000 000 </t>
  </si>
  <si>
    <t xml:space="preserve">951 0113 0920000000 000 </t>
  </si>
  <si>
    <t>Расходы на официальную публикацию нормативно-правовых актов Администрации Белокалитвинского городского поселения, проектов правовых актов Администрации Белокалитвинского городского поселения и иных информационных материалов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</si>
  <si>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951 0113 0920028270 000 </t>
  </si>
  <si>
    <t xml:space="preserve">951 0113 0920028270 244 </t>
  </si>
  <si>
    <t>Расходы по освещению деятельности ассоциации "Совет муниципальных образований Ростовской области"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</si>
  <si>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951 0113 0920028280 000 </t>
  </si>
  <si>
    <t>Уплата иных платежей</t>
  </si>
  <si>
    <t xml:space="preserve">951 0113 0920028280 853 </t>
  </si>
  <si>
    <t>Расходы на информационное освещение деятельности органов местного самоуправления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</si>
  <si>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951 0113 0920028360 000 </t>
  </si>
  <si>
    <t xml:space="preserve">951 0113 0920028360 244 </t>
  </si>
  <si>
    <t>Расходы на размещение информационных сообщений в официальных печатных изданиях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</si>
  <si>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951 0113 0920028370 000 </t>
  </si>
  <si>
    <t xml:space="preserve">951 0113 0920028370 244 </t>
  </si>
  <si>
    <t xml:space="preserve">951 0113 0920028770 000 </t>
  </si>
  <si>
    <t xml:space="preserve">951 0113 0920028770 244 </t>
  </si>
  <si>
    <t>Реализация направления расходов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</si>
  <si>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951 0113 0920099990 000 </t>
  </si>
  <si>
    <t xml:space="preserve">951 0113 0920099990 851 </t>
  </si>
  <si>
    <t>Муниципальная программа Белокалитвинского городского поселения "Управление муниципальным имуществом"</t>
  </si>
  <si>
    <t xml:space="preserve">951 0113 1100000000 000 </t>
  </si>
  <si>
    <t>Подпрограмма "Повышение эффективности управления муниципальным имуществом и приватизации"</t>
  </si>
  <si>
    <t xml:space="preserve">951 0113 1110000000 000 </t>
  </si>
  <si>
    <t>Расходы на выявление правообладателей ранее учтенных объектов недвижимости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</si>
  <si>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951 0113 1110028500 000 </t>
  </si>
  <si>
    <t xml:space="preserve">951 0113 1110028500 244 </t>
  </si>
  <si>
    <t>Расходы по оценке имущества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</si>
  <si>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951 0113 1110028610 000 </t>
  </si>
  <si>
    <t xml:space="preserve">951 0113 1110028610 244 </t>
  </si>
  <si>
    <t>Уплата прочих налогов, сборов и иных платежей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</si>
  <si>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951 0113 1110028840 000 </t>
  </si>
  <si>
    <t xml:space="preserve">951 0113 1110028840 852 </t>
  </si>
  <si>
    <t>Иные межбюджетные трансферты из бюджета Белокалитвинского городского поселения Белокалитвинского района на финансирование расходов, связанных с передачей полномочий по осуществлению муниципального земельного контроля на территории городских поселений муниципального района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</si>
  <si>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951 0113 1110087090 000 </t>
  </si>
  <si>
    <t xml:space="preserve">951 0113 1110087090 540 </t>
  </si>
  <si>
    <t xml:space="preserve">951 0113 9900000000 000 </t>
  </si>
  <si>
    <t xml:space="preserve">951 0113 9910000000 000 </t>
  </si>
  <si>
    <t>Резервный фонд Администрации Белокалитвинского района на финансовое обеспечение непредвиденных расходов в рамках реализации функций органов местного самоуправления Белокалитвинского городского поселения</t>
  </si>
  <si>
    <t xml:space="preserve">951 0113 9910097010 000 </t>
  </si>
  <si>
    <t xml:space="preserve">951 0113 9910097010 121 </t>
  </si>
  <si>
    <t xml:space="preserve">951 0113 9910097010 129 </t>
  </si>
  <si>
    <t xml:space="preserve">951 0113 9910097710 000 </t>
  </si>
  <si>
    <t xml:space="preserve">951 0113 9910097710 244 </t>
  </si>
  <si>
    <t xml:space="preserve">951 0113 9910097710 360 </t>
  </si>
  <si>
    <t xml:space="preserve">951 0113 9910097710 853 </t>
  </si>
  <si>
    <t xml:space="preserve">951 0113 9990000000 000 </t>
  </si>
  <si>
    <t>Исполнение судебных актов по искам к Белокалитвинскому городскому поселению Белокалитвинского района о возмещении вреда, причиненного незаконными действиями (бездействием) органов местного самоуправления Белокалитвинского городского поселения Белокалитвинского района либо их должностных лиц в рамках непрограммных расходов органов местного самоуправления Белокалитвинского городского поселения</t>
  </si>
  <si>
    <t xml:space="preserve">951 0113 9990097740 000 </t>
  </si>
  <si>
    <t>Исполнение судебных актов Российской Федерации и мировых соглашений по возмещению причиненного вреда</t>
  </si>
  <si>
    <t xml:space="preserve">951 0113 9990097740 831 </t>
  </si>
  <si>
    <t>НАЦИОНАЛЬНАЯ БЕЗОПАСНОСТЬ И ПРАВООХРАНИТЕЛЬНАЯ ДЕЯТЕЛЬНОСТЬ</t>
  </si>
  <si>
    <t xml:space="preserve">951 0300 0000000000 000 </t>
  </si>
  <si>
    <t>Защита населения и территории от чрезвычайных ситуаций природного и техногенного характера, гражданская оборона</t>
  </si>
  <si>
    <t xml:space="preserve">951 0309 0000000000 000 </t>
  </si>
  <si>
    <t>Муниципальная программ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</si>
  <si>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951 0309 0400000000 000 </t>
  </si>
  <si>
    <t>Подпрограмма "Защита населения от чрезвычайных ситуаций"</t>
  </si>
  <si>
    <t xml:space="preserve">951 0309 0420000000 000 </t>
  </si>
  <si>
    <t>Расходы на создание и содержание в целях гражданской обороны запасов материально-технических, продовольственных, медицинских и иных средств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</si>
  <si>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951 0309 0420028400 000 </t>
  </si>
  <si>
    <t xml:space="preserve">951 0309 0420028400 244 </t>
  </si>
  <si>
    <t>Защита населения и территории от чрезвычайных ситуаций природного и техногенного характера, пожарная безопасность</t>
  </si>
  <si>
    <t xml:space="preserve">951 0310 0000000000 000 </t>
  </si>
  <si>
    <t xml:space="preserve">951 0310 0400000000 000 </t>
  </si>
  <si>
    <t xml:space="preserve">951 0310 0420000000 000 </t>
  </si>
  <si>
    <t>Расходы на подготовку должностных лиц действиям при возникновении чрезвычайных ситуаций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</si>
  <si>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951 0310 0420028100 000 </t>
  </si>
  <si>
    <t xml:space="preserve">951 0310 0420028100 244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</si>
  <si>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по созданию, содержанию и организации деятельности аварийно - спасательных формирований на территории Белокалитвинского городского поселения в рамках подпрограммы "Защита населения от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</si>
  <si>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951 0310 0420087010 000 </t>
  </si>
  <si>
    <t xml:space="preserve">951 0310 0420087010 540 </t>
  </si>
  <si>
    <t>Другие вопросы в области национальной безопасности и правоохранительной деятельности</t>
  </si>
  <si>
    <t xml:space="preserve">951 0314 0000000000 000 </t>
  </si>
  <si>
    <t xml:space="preserve">951 0314 0400000000 000 </t>
  </si>
  <si>
    <t xml:space="preserve">951 0314 0420000000 000 </t>
  </si>
  <si>
    <t>Расходы на противоклещевую обработку в рамках подпрограммы "Защита населения о чрезвычайных ситуаций" муниципальной программы Белокалитвинского городского поселения "Защита населения и территории от чрезвычайных ситуаций, обеспечение пожарной безопасности и безопасности людей на водных объектах"</t>
  </si>
  <si>
    <t xml:space="preserve">951 0314 0420028720 000 </t>
  </si>
  <si>
    <t xml:space="preserve">951 0314 0420028720 244 </t>
  </si>
  <si>
    <t>Муниципальная программ Белокалитвинского городского поселения "Благоустройство территории Белокалитвинского городского поселения"</t>
  </si>
  <si>
    <t xml:space="preserve">951 0314 1000000000 000 </t>
  </si>
  <si>
    <t>Подпрограмма "Благоустройство и содержание территории"</t>
  </si>
  <si>
    <t xml:space="preserve">951 0314 1030000000 000 </t>
  </si>
  <si>
    <t>Расходы на обеспечение общественного порядка и антитеррористических мероприятий в местах массового пребывания людей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</si>
  <si>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951 0314 1030028530 000 </t>
  </si>
  <si>
    <t xml:space="preserve">951 0314 1030028530 244 </t>
  </si>
  <si>
    <t>НАЦИОНАЛЬНАЯ ЭКОНОМИКА</t>
  </si>
  <si>
    <t xml:space="preserve">951 0400 0000000000 000 </t>
  </si>
  <si>
    <t>Дорожное хозяйство (дорожные фонды)</t>
  </si>
  <si>
    <t xml:space="preserve">951 0409 0000000000 000 </t>
  </si>
  <si>
    <t>Муниципальная программ Белокалитвинского городского поселения "Развитие транспортной системы"</t>
  </si>
  <si>
    <t xml:space="preserve">951 0409 0600000000 000 </t>
  </si>
  <si>
    <t>Подпрограмма "Развитие транспортной инфраструктуры Белокалитвинского городского поселения"</t>
  </si>
  <si>
    <t xml:space="preserve">951 0409 0610000000 000 </t>
  </si>
  <si>
    <t>Расходы на содержание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</si>
  <si>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951 0409 0610028120 000 </t>
  </si>
  <si>
    <t xml:space="preserve">951 0409 0610028120 244 </t>
  </si>
  <si>
    <t>Расходы на ремонт автомобильных дорог общего пользования местного значения и искусственных сооружений на них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</si>
  <si>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951 0409 0610028130 000 </t>
  </si>
  <si>
    <t xml:space="preserve">951 0409 0610028130 244 </t>
  </si>
  <si>
    <t>Расходы на техническое обслуживание автомобильных дорог общего пользования и экспертизу проектной документации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</si>
  <si>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951 0409 0610028180 000 </t>
  </si>
  <si>
    <t xml:space="preserve">951 0409 0610028180 831 </t>
  </si>
  <si>
    <t>Расходы на осуществление строительного контроля по ремонту, капитальному ремонту, строительству и реконструкции объектов дорожного хозяйства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</si>
  <si>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951 0409 0610028750 000 </t>
  </si>
  <si>
    <t xml:space="preserve">951 0409 0610028750 244 </t>
  </si>
  <si>
    <t>Расходы на содержание внутригородских, внутрипоселковых автомобильных дорог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</si>
  <si>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951 0409 0610086180 000 </t>
  </si>
  <si>
    <t xml:space="preserve">951 0409 0610086180 244 </t>
  </si>
  <si>
    <t>Расходы на ремонт, капитальный ремонт, строительство  реконструкцию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</si>
  <si>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951 0409 0610086200 000 </t>
  </si>
  <si>
    <t xml:space="preserve">951 0409 0610086200 244 </t>
  </si>
  <si>
    <t>Расходы на капитальный ремонт муниципальных объектов транспортной инфраструктуры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</si>
  <si>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06100S3460 000 </t>
  </si>
  <si>
    <t>Закупка товаров, работ, услуг в целях капитального ремонта государственного (муниципального) имущества</t>
  </si>
  <si>
    <t xml:space="preserve">951 0409 06100S3460 243 </t>
  </si>
  <si>
    <t>Расходы на ремонт и содержание автомобильных дорог общего пользования местного значения в рамках подпрограммы "Развитие транспортной инфраструктуры Белокалитвинского городского поселения" муниципальной программы Белокалитвинского городского поселения "Развитие транспортной системы".</t>
  </si>
  <si>
    <t xml:space="preserve">951 0409 06100S3510 000 </t>
  </si>
  <si>
    <t xml:space="preserve">951 0409 06100S3510 244 </t>
  </si>
  <si>
    <t>Подпрограмма "Повышение безопасности дорожного движения на территории Белокалитвинского городского поселения"</t>
  </si>
  <si>
    <t xml:space="preserve">951 0409 0620000000 000 </t>
  </si>
  <si>
    <t>Расходы на разработку проекта организации дорожного движения в рамках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</si>
  <si>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951 0409 0620028160 000 </t>
  </si>
  <si>
    <t xml:space="preserve">951 0409 0620028160 244 </t>
  </si>
  <si>
    <t>Расходы на оборудование улично-дорожной сети техническими средствами организации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</si>
  <si>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951 0409 0620028170 000 </t>
  </si>
  <si>
    <t xml:space="preserve">951 0409 0620028170 244 </t>
  </si>
  <si>
    <t>Расходы на содержание технических средств организации дорожного движения на улично-дорожной сети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</si>
  <si>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951 0409 0620028190 000 </t>
  </si>
  <si>
    <t xml:space="preserve">951 0409 0620028190 244 </t>
  </si>
  <si>
    <t>Расходы на обеспечение мероприятий по безопасности дорожного движения в рамках подпрограммы "Повышение безопасности дорожного движения на территории Белокалитвинского городского поселения" муниципальной программы Белокалитвинского городского поселения "Развитие транспортной системы"</t>
  </si>
  <si>
    <t xml:space="preserve">951 0409 0620086110 000 </t>
  </si>
  <si>
    <t xml:space="preserve">951 0409 0620086110 244 </t>
  </si>
  <si>
    <t>Другие вопросы в области национальной экономики</t>
  </si>
  <si>
    <t xml:space="preserve">951 0412 0000000000 000 </t>
  </si>
  <si>
    <t xml:space="preserve">951 0412 0900000000 000 </t>
  </si>
  <si>
    <t xml:space="preserve">951 0412 0920000000 000 </t>
  </si>
  <si>
    <t>Расходы на предоставление статистической информации в рамках подпрограммы "Нормативно-методическое обеспечение и организация бюджетного процесса" муниципальной программы Белокалитвинского городского поселения "Управление муниципальными финансами и создание условий для эффективного управления муниципальными финансами"</t>
  </si>
  <si>
    <t xml:space="preserve">951 0412 0920028300 000 </t>
  </si>
  <si>
    <t xml:space="preserve">951 0412 0920028300 244 </t>
  </si>
  <si>
    <t xml:space="preserve">951 0412 1100000000 000 </t>
  </si>
  <si>
    <t xml:space="preserve">951 0412 1110000000 000 </t>
  </si>
  <si>
    <t>Расходы на формирование земельных участков в рамках предоставления муниципальных услуг и с целью вовлечения земельных участков в гражданский оборот (межевание)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</si>
  <si>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951 0412 1110028940 000 </t>
  </si>
  <si>
    <t xml:space="preserve">951 0412 1110028940 244 </t>
  </si>
  <si>
    <t>ЖИЛИЩНО-КОММУНАЛЬНОЕ ХОЗЯЙСТВО</t>
  </si>
  <si>
    <t xml:space="preserve">951 0500 0000000000 000 </t>
  </si>
  <si>
    <t>Жилищное хозяйство</t>
  </si>
  <si>
    <t xml:space="preserve">951 0501 0000000000 000 </t>
  </si>
  <si>
    <t>Муниципальная программа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</si>
  <si>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951 0501 0200000000 000 </t>
  </si>
  <si>
    <t>Подпрограмма "Снос аварийного жилищного фонда"</t>
  </si>
  <si>
    <t xml:space="preserve">951 0501 0220000000 000 </t>
  </si>
  <si>
    <t>Расходы на снос многоквартирного аварийного жилищного фонда, признанного непригодным для проживания, аварийным и подлежащим сносу или реконструкции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</si>
  <si>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951 0501 0220028320 000 </t>
  </si>
  <si>
    <t xml:space="preserve">951 0501 0220028320 244 </t>
  </si>
  <si>
    <t>Расходы на разработку ПСД по объектам жилищного хозяйства, включая расходы на разработку сметной документации и на оценку достоверности сметных нормативов проектных работ в рамках подпрограммы "Снос аварийного жилищного фонда" муниципальной программы Белокалитвинского городского поселения "Обеспечение доступным и комфортным жильем населения Белокалитвинского городского поселения"</t>
  </si>
  <si>
    <t xml:space="preserve">951 0501 0220028993 000 </t>
  </si>
  <si>
    <t xml:space="preserve">951 0501 0220028993 244 </t>
  </si>
  <si>
    <t>Муниципальная программа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</si>
  <si>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951 0501 0300000000 000 </t>
  </si>
  <si>
    <t>Подпрограмма "Развитие жилищного хозяйства в Белокалитвинском городском поселении"</t>
  </si>
  <si>
    <t xml:space="preserve">951 0501 0310000000 000 </t>
  </si>
  <si>
    <t>Расходы на мероприятия по капитальному ремонту многоквартирных домов за счет средств, поступивших от публично-правовой компании "Фонд развития территорий",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</si>
  <si>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951 0501 0310009501 000 </t>
  </si>
  <si>
    <t>Субсидии на возмещение недополученных доходов и (или) возмещение фактически понесенных затрат в связи с производством (реализацией) товаров, выполнением работ, оказанием услуг</t>
  </si>
  <si>
    <t xml:space="preserve">951 0501 0310009501 811 </t>
  </si>
  <si>
    <t>Расходы на капитальный ремонт муниципального жилищного фонда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</si>
  <si>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951 0501 0310028040 000 </t>
  </si>
  <si>
    <t xml:space="preserve">951 0501 0310028040 243 </t>
  </si>
  <si>
    <t>Расходы на уплату взносов на капитальный ремонт общего имущества в многоквартирных домах, находящегося в муниципальной собственности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</si>
  <si>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951 0501 0310028050 000 </t>
  </si>
  <si>
    <t xml:space="preserve">951 0501 0310028050 244 </t>
  </si>
  <si>
    <t>Расходы на содержание муниципальных жилых помещений в рамках подпрограммы "Развитие жилищного хозяйства в Белокалитвинском городском поселении"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</si>
  <si>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951 0501 0310028550 000 </t>
  </si>
  <si>
    <t xml:space="preserve">951 0501 0310028550 244 </t>
  </si>
  <si>
    <t xml:space="preserve">951 0501 0310028550 247 </t>
  </si>
  <si>
    <t xml:space="preserve">951 0501 0700000000 000 </t>
  </si>
  <si>
    <t>Подпрограмма "Энергосбережение и повышение энергетической эффективности в жилищном фонде"</t>
  </si>
  <si>
    <t xml:space="preserve">951 0501 0710000000 000 </t>
  </si>
  <si>
    <t>Расходы на приобретение и установку поквартирных приборов учета коммунальных ресурсов в жилищном фонде в рамках подпрограммы "Энергосбережение и повышение энергетической эффективности в жилищном фонде" муниципальной программы Белокалитвинского городского поселения "Энергоэффективность и развитие энергетики"</t>
  </si>
  <si>
    <t xml:space="preserve">951 0501 0710028200 000 </t>
  </si>
  <si>
    <t xml:space="preserve">951 0501 0710028200 244 </t>
  </si>
  <si>
    <t xml:space="preserve">951 0501 9900000000 000 </t>
  </si>
  <si>
    <t xml:space="preserve">951 0501 9990000000 000 </t>
  </si>
  <si>
    <t xml:space="preserve">951 0501 9990097740 000 </t>
  </si>
  <si>
    <t xml:space="preserve">951 0501 9990097740 244 </t>
  </si>
  <si>
    <t>Коммунальное хозяйство</t>
  </si>
  <si>
    <t xml:space="preserve">951 0502 0000000000 000 </t>
  </si>
  <si>
    <t xml:space="preserve">951 0502 0300000000 000 </t>
  </si>
  <si>
    <t>Подпрограмма "Создание условий для обеспечения качественными жилищно-коммунальными услугами населения Белокалитвинского городского поселения"</t>
  </si>
  <si>
    <t xml:space="preserve">951 0502 0320000000 000 </t>
  </si>
  <si>
    <t>Расходы на создание и обустройство контейнерной площадки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</si>
  <si>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951 0502 0320028450 000 </t>
  </si>
  <si>
    <t xml:space="preserve">951 0502 0320028450 244 </t>
  </si>
  <si>
    <t>Расходы на содержание и обслуживание мусорных контейнеров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</si>
  <si>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951 0502 0320028780 000 </t>
  </si>
  <si>
    <t xml:space="preserve">951 0502 0320028780 244 </t>
  </si>
  <si>
    <t>Расходы на подключение к сетям водопроводно-канализационного хозяйства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</si>
  <si>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951 0502 0320028910 000 </t>
  </si>
  <si>
    <t xml:space="preserve">951 0502 0320028910 244 </t>
  </si>
  <si>
    <t>Расходы на разработку проектной документации на строительство, реконструкцию и капитальный ремонт объектов водопроводно-канализационного хозяйства в рамках подпрограммы «Создание условий для обеспечения качественными коммунальными услугами населения Белокалитвинского городского поселения» муниципальной программы Белокалитвинского городского поселения «Обеспечение качественными жилищно-коммунальными услугами населения Белокалитвинского городского поселения»</t>
  </si>
  <si>
    <t xml:space="preserve">951 0502 03200S3200 000 </t>
  </si>
  <si>
    <t>Бюджетные инвестиции в объекты капитального строительства государственной (муниципальной) собственности</t>
  </si>
  <si>
    <t xml:space="preserve">951 0502 03200S3200 414 </t>
  </si>
  <si>
    <t>Расходы на субсидию на возмещение предприятиям жилищно-коммунального хозяйства части платы граждан за коммунальные услуги в рамках подпрограммы "Создание условий для обеспечения качественными коммунальными услугами населения Белокалитвинского городского поселения" муниципальной программы Белокалитвинского городского поселения "Обеспечение качественными жилищно-коммунальными услугами населения Белокалитвинского городского поселения"</t>
  </si>
  <si>
    <t xml:space="preserve">951 0502 03200S3660 000 </t>
  </si>
  <si>
    <t xml:space="preserve">951 0502 03200S3660 811 </t>
  </si>
  <si>
    <t>Благоустройство</t>
  </si>
  <si>
    <t xml:space="preserve">951 0503 0000000000 000 </t>
  </si>
  <si>
    <t xml:space="preserve">951 0503 0700000000 000 </t>
  </si>
  <si>
    <t>Подпрограмма "Энергосбережение и повышение энергетической эффективности систем наружного освещения"</t>
  </si>
  <si>
    <t xml:space="preserve">951 0503 0730000000 000 </t>
  </si>
  <si>
    <t>Расходы на мероприятия по внедрению энергосервисного контракта в рамках подпрограммы "Энергосбережение и повышение энергетической эффективности систем наружного освещения" муниципальной программы Белокалитвинского городского поселения "Энергоэффективность и развитие энергетики"</t>
  </si>
  <si>
    <t xml:space="preserve">951 0503 0730028210 000 </t>
  </si>
  <si>
    <t xml:space="preserve">951 0503 0730028210 244 </t>
  </si>
  <si>
    <t xml:space="preserve">951 0503 1000000000 000 </t>
  </si>
  <si>
    <t>Подпрограмма "Развитие и содержание сетей уличного освещения на территории Белокалитвинского городского поселения"</t>
  </si>
  <si>
    <t xml:space="preserve">951 0503 1010000000 000 </t>
  </si>
  <si>
    <t>Расходы на уличное (наружное) освещение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</si>
  <si>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951 0503 1010028340 000 </t>
  </si>
  <si>
    <t xml:space="preserve">951 0503 1010028340 247 </t>
  </si>
  <si>
    <t>Расходы на развитие и содержание сетей уличного освещения на территории Белокалитвинского городского поселения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</si>
  <si>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951 0503 1010028350 000 </t>
  </si>
  <si>
    <t xml:space="preserve">951 0503 1010028350 244 </t>
  </si>
  <si>
    <t>Расходы на технологическое присоединение к электрическим сетям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</si>
  <si>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951 0503 1010028660 000 </t>
  </si>
  <si>
    <t xml:space="preserve">951 0503 1010028660 244 </t>
  </si>
  <si>
    <t>Расходы на капитальный ремонт, строительство и реконструкцию сетей уличного освещения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</si>
  <si>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951 0503 1010028790 000 </t>
  </si>
  <si>
    <t xml:space="preserve">951 0503 1010028790 243 </t>
  </si>
  <si>
    <t>Расходы на разработку сметной документации на капитальный ремонт, строительство и реконструкцию сетей уличного освещения, а также для проведения оценки достоверности определения сметной стоимости проектных работ, услуги строительного контроля и авторского надзора в рамках подпрограммы "Развитие и содержание сетей уличного освещения на территории Белокалитвинского городского поселения"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</si>
  <si>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951 0503 1010028800 000 </t>
  </si>
  <si>
    <t xml:space="preserve">951 0503 1010028800 243 </t>
  </si>
  <si>
    <t xml:space="preserve">951 0503 1030000000 000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</si>
  <si>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</si>
  <si>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951 0503 1030000590 000 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</si>
  <si>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</si>
  <si>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951 0503 1030000590 611 </t>
  </si>
  <si>
    <t>Субсидии бюджетным учреждениям на иные цели</t>
  </si>
  <si>
    <t xml:space="preserve">951 0503 1030000590 612 </t>
  </si>
  <si>
    <t>Расходы на выполнение сметного расчета стоимости ремонта, капитального ремонта и реконструкции памятников и мемориалов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</si>
  <si>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951 0503 1030028080 000 </t>
  </si>
  <si>
    <t xml:space="preserve">951 0503 1030028080 244 </t>
  </si>
  <si>
    <t>Расходы по благоустройству и содержанию территории Белокалитвинского городского поселения в рамках подпрограммы "Благоустройство и содержание территории" муниципальной программы Белокалитвинского городского поселения "Благоустройство территории Белокалитвинского городского поселения"</t>
  </si>
  <si>
    <t xml:space="preserve">951 0503 1030028390 000 </t>
  </si>
  <si>
    <t xml:space="preserve">951 0503 1030028390 244 </t>
  </si>
  <si>
    <t>Расходы на установку и ремонт памятников, памятных знаков и мемориалов в рамках подпрограммы «Благоустройство и содержание территории» муниципальной программы Белокалитвинского городского поселения «Благоустройство территории Белокалитвинского городского поселения»</t>
  </si>
  <si>
    <t xml:space="preserve">951 0503 1030028820 000 </t>
  </si>
  <si>
    <t xml:space="preserve">951 0503 1030028820 243 </t>
  </si>
  <si>
    <t xml:space="preserve">951 0503 1030028820 244 </t>
  </si>
  <si>
    <t xml:space="preserve">951 0503 1100000000 000 </t>
  </si>
  <si>
    <t xml:space="preserve">951 0503 1110000000 000 </t>
  </si>
  <si>
    <t>Расходы на изготовление технической документации и межевание земельных участков под объектами благоустройства в рамках подпрограммы "Повышение эффективности управления муниципальным имуществом и приватизации" муниципальной программы Белокалитвинского городского поселения "Управление муниципальным имуществом"</t>
  </si>
  <si>
    <t xml:space="preserve">951 0503 1110028670 000 </t>
  </si>
  <si>
    <t xml:space="preserve">951 0503 1110028670 244 </t>
  </si>
  <si>
    <t>Муниципальная программа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</si>
  <si>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951 0503 1200000000 000 </t>
  </si>
  <si>
    <t>Подпрограмма «Благоустройство общественных территорий на территории Белокалитвинского городского поселения»</t>
  </si>
  <si>
    <t xml:space="preserve">951 0503 1210000000 000 </t>
  </si>
  <si>
    <t>Расходы на реализацию инициативных проектов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</si>
  <si>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951 0503 1210028110 000 </t>
  </si>
  <si>
    <t xml:space="preserve">951 0503 1210028110 244 </t>
  </si>
  <si>
    <t>Расходы по благоустройству и содержанию территории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</si>
  <si>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951 0503 1210028390 000 </t>
  </si>
  <si>
    <t xml:space="preserve">951 0503 1210028390 244 </t>
  </si>
  <si>
    <t>Расходы на разработку проектной документации по капитальному ремонту, строительству, реконструкции и благоустройству общественных территорий Белокалитвинского городского поселения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</si>
  <si>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951 0503 1210028880 000 </t>
  </si>
  <si>
    <t xml:space="preserve">951 0503 1210028880 244 </t>
  </si>
  <si>
    <t>Расходы на осуществление строительного контроля и авторского надзора по капитальному ремонту, строительству, реконструкции и благоустройству общественных территорий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</si>
  <si>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951 0503 1210028960 000 </t>
  </si>
  <si>
    <t xml:space="preserve">951 0503 1210028960 244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</si>
  <si>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Вокзальная, д. 381, змельный учсток № 381 а")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</si>
  <si>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12100S4645 000 </t>
  </si>
  <si>
    <t xml:space="preserve">951 0503 12100S4645 244 </t>
  </si>
  <si>
    <t>Расходы на реализацию инициативных проектов ("Благоустройство земельного участка, расположенного по адресу: Российская Федерация, Ростовская область, Белокалитвинский район, Белокалитвинское городское поселение, г. Белая Калитва, ул. Чернышевского, 8 в") в рамках подпрограммы "Благоустройство общественных территорий на территории Белокалитвинского городского поселения" муниципальной программы Белокалитвинского городского поселения "Формирование современной городской среды на 2018-2025 годы на территории Белокалитвинского городского поселения"</t>
  </si>
  <si>
    <t xml:space="preserve">951 0503 12100S4646 000 </t>
  </si>
  <si>
    <t xml:space="preserve">951 0503 12100S4646 244 </t>
  </si>
  <si>
    <t>Расходы на создание комфортной городской среды в малых городах и исторических поселениях - победителях Всероссийского конкурса лучших проектов создания комфортной городской среды в рамках подпрограммы «Благоустройство общественных территорий на территории Белокалитвинского городского поселения» муниципальной программы Белокалитвинского городского поселения «Формирование современной городской среды на 2018-2025 годы на территории Белокалитвинского городского поселения»</t>
  </si>
  <si>
    <t xml:space="preserve">951 0503 121F2S1270 000 </t>
  </si>
  <si>
    <t xml:space="preserve">951 0503 121F2S1270 244 </t>
  </si>
  <si>
    <t xml:space="preserve">951 0503 9900000000 000 </t>
  </si>
  <si>
    <t xml:space="preserve">951 0503 9910000000 000 </t>
  </si>
  <si>
    <t xml:space="preserve">951 0503 9910097010 000 </t>
  </si>
  <si>
    <t xml:space="preserve">951 0503 9910097010 612 </t>
  </si>
  <si>
    <t>ОХРАНА ОКРУЖАЮЩЕЙ СРЕДЫ</t>
  </si>
  <si>
    <t xml:space="preserve">951 0600 0000000000 000 </t>
  </si>
  <si>
    <t>Другие вопросы в области охраны окружающей среды</t>
  </si>
  <si>
    <t xml:space="preserve">951 0605 0000000000 000 </t>
  </si>
  <si>
    <t>Муниципальная программа Белокалитвинского городского поселения "Охрана окружающей среды и рациональное природопользование"</t>
  </si>
  <si>
    <t xml:space="preserve">951 0605 1300000000 000 </t>
  </si>
  <si>
    <t>Подпрограмма "Охрана окружающей среды в Белокалитвинском городском поселении"</t>
  </si>
  <si>
    <t xml:space="preserve">951 0605 1310000000 000 </t>
  </si>
  <si>
    <t>Расходы на ликвидацию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</si>
  <si>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951 0605 1310028830 000 </t>
  </si>
  <si>
    <t xml:space="preserve">951 0605 1310028830 244 </t>
  </si>
  <si>
    <t>Расходы на обеспечение мероприятий по ликвидации несанкционированных свалок в рамках подпрограммы "Охрана окружающей среды в Белокалитвинском городском поселении" муниципальной программы Белокалитвинского городского поселения "Охрана окружающей среды и рациональное природопользование"</t>
  </si>
  <si>
    <t xml:space="preserve">951 0605 1310086020 000 </t>
  </si>
  <si>
    <t xml:space="preserve">951 0605 1310086020 244 </t>
  </si>
  <si>
    <t>ОБРАЗОВАНИЕ</t>
  </si>
  <si>
    <t xml:space="preserve">951 0700 0000000000 000 </t>
  </si>
  <si>
    <t>Профессиональная подготовка, переподготовка и повышение квалификации</t>
  </si>
  <si>
    <t xml:space="preserve">951 0705 0000000000 000 </t>
  </si>
  <si>
    <t xml:space="preserve">951 0705 0800000000 000 </t>
  </si>
  <si>
    <t xml:space="preserve">951 0705 0810000000 000 </t>
  </si>
  <si>
    <t xml:space="preserve">951 0705 0810028220 000 </t>
  </si>
  <si>
    <t xml:space="preserve">951 0705 0810028220 244 </t>
  </si>
  <si>
    <t>КУЛЬТУРА, КИНЕМАТОГРАФИЯ</t>
  </si>
  <si>
    <t xml:space="preserve">951 0800 0000000000 000 </t>
  </si>
  <si>
    <t>Культура</t>
  </si>
  <si>
    <t xml:space="preserve">951 0801 0000000000 000 </t>
  </si>
  <si>
    <t>Муниципальная программа Белокалитвинского городского поселения "Развитие культуры и туризма"</t>
  </si>
  <si>
    <t xml:space="preserve">951 0801 0500000000 000 </t>
  </si>
  <si>
    <t>Подпрограмма "Развитие муниципального бюджетного учреждения культуры Белокалитвинского городского поселения "Парк культуры и отдыха им. Маяковского"</t>
  </si>
  <si>
    <t xml:space="preserve">951 0801 0510000000 000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</si>
  <si>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муниципального бюджетного учреждения культуры Белокалитвинского городского поселения "Парк культуры и отдыха им. Маяковского" муниципальной программы Белокалитвинского городского поселения "Развитие культуры и туризма"</t>
  </si>
  <si>
    <t xml:space="preserve">951 0801 0510000590 000 </t>
  </si>
  <si>
    <t xml:space="preserve">951 0801 0510000590 611 </t>
  </si>
  <si>
    <t xml:space="preserve">951 0801 0510000590 612 </t>
  </si>
  <si>
    <t>Подпрограмма "Развитие учреждений культуры"</t>
  </si>
  <si>
    <t xml:space="preserve">951 0801 0520000000 000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</si>
  <si>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</si>
  <si>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951 0801 0520000590 000 </t>
  </si>
  <si>
    <t xml:space="preserve">951 0801 0520000590 611 </t>
  </si>
  <si>
    <t xml:space="preserve">951 0801 0520000590 612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</si>
  <si>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области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</si>
  <si>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951 0801 0520087020 000 </t>
  </si>
  <si>
    <t xml:space="preserve">951 0801 0520087020 540 </t>
  </si>
  <si>
    <t>Расходы на капитальный ремонт муниципальных учреждений культуры в рамках подпрограммы "Развитие учреждений культуры" муниципальной программы Белокалитвинского городского поселения "Развитие культуры и туризма"</t>
  </si>
  <si>
    <t xml:space="preserve">951 0801 05200S3290 000 </t>
  </si>
  <si>
    <t xml:space="preserve">951 0801 05200S3290 612 </t>
  </si>
  <si>
    <t>Подпрограмма "Охрана и сохранение памятников и мемориалов"</t>
  </si>
  <si>
    <t xml:space="preserve">951 0801 0540000000 000 </t>
  </si>
  <si>
    <t>Расходы, связанные с реализацией федеральной целевой программы "Увековечение памяти погибших при защите Отечества на 2019 - 2024 годы" в рамках подпрограммы "Сохранение памятников и мемориалов" муниципальной программы Белокалитвинского городского поселения "Развитие культуры и туризма"</t>
  </si>
  <si>
    <t xml:space="preserve">951 0801 05400L2990 000 </t>
  </si>
  <si>
    <t xml:space="preserve">951 0801 05400L2990 243 </t>
  </si>
  <si>
    <t>Подпрограмма "Мероприятия в области культуры"</t>
  </si>
  <si>
    <t xml:space="preserve">951 0801 0550000000 000 </t>
  </si>
  <si>
    <t>Расходы на обеспечение деятельности (оказание услуг) муниципальных учреждений Белокалитвинского городского поселения в рамках подпрограммы "Мероприятия в области культуры" муниципальной программы Белокалитвинского городского поселения "Развитие культуры и туризма"</t>
  </si>
  <si>
    <t xml:space="preserve">951 0801 0550000590 000 </t>
  </si>
  <si>
    <t xml:space="preserve">951 0801 0550000590 611 </t>
  </si>
  <si>
    <t xml:space="preserve">951 0801 9900000000 000 </t>
  </si>
  <si>
    <t xml:space="preserve">951 0801 9910000000 000 </t>
  </si>
  <si>
    <t xml:space="preserve">951 0801 9910097010 000 </t>
  </si>
  <si>
    <t xml:space="preserve">951 0801 9910097010 612 </t>
  </si>
  <si>
    <t xml:space="preserve">951 0801 9910097710 000 </t>
  </si>
  <si>
    <t xml:space="preserve">951 0801 9910097710 612 </t>
  </si>
  <si>
    <t>СОЦИАЛЬНАЯ ПОЛИТИКА</t>
  </si>
  <si>
    <t xml:space="preserve">951 1000 0000000000 000 </t>
  </si>
  <si>
    <t>Пенсионное обеспечение</t>
  </si>
  <si>
    <t xml:space="preserve">951 1001 0000000000 000 </t>
  </si>
  <si>
    <t>Муниципальная программа Белокалитвинского городского поселения "Социальная поддержка граждан"</t>
  </si>
  <si>
    <t xml:space="preserve">951 1001 0100000000 000 </t>
  </si>
  <si>
    <t>Подпрограмма "Выплата государственной пенсии за выслугу лет лицам, замещавшим муниципальные должности и должности муниципальной службы в поселении"</t>
  </si>
  <si>
    <t xml:space="preserve">951 1001 0110000000 000 </t>
  </si>
  <si>
    <t>Выплата государственной пенсии за выслугу лет лицам, замещавшим муниципальные должности и должности муниципальной службы в поселении в рамках подпрограммы "Выплата государственной пенсии за выслугу лет лицам, замещавшим муниципальные должности и должности муниципальной службы в поселении" муниципальной программы Белокалитвинского городского поселения "Социальная поддержка граждан"</t>
  </si>
  <si>
    <t xml:space="preserve">951 1001 0110018010 000 </t>
  </si>
  <si>
    <t>Иные пенсии, социальные доплаты к пенсиям</t>
  </si>
  <si>
    <t xml:space="preserve">951 1001 0110018010 312 </t>
  </si>
  <si>
    <t>Социальное обеспечение населения</t>
  </si>
  <si>
    <t xml:space="preserve">951 1003 0000000000 000 </t>
  </si>
  <si>
    <t xml:space="preserve">951 1003 9900000000 000 </t>
  </si>
  <si>
    <t xml:space="preserve">951 1003 9910000000 000 </t>
  </si>
  <si>
    <t xml:space="preserve">951 1003 9910097710 000 </t>
  </si>
  <si>
    <t>Пособия, компенсации и иные социальные выплаты гражданам, кроме публичных нормативных обязательств</t>
  </si>
  <si>
    <t xml:space="preserve">951 1003 9910097710 321 </t>
  </si>
  <si>
    <t>ФИЗИЧЕСКАЯ КУЛЬТУРА И СПОРТ</t>
  </si>
  <si>
    <t xml:space="preserve">951 1100 0000000000 000 </t>
  </si>
  <si>
    <t>Массовый спорт</t>
  </si>
  <si>
    <t xml:space="preserve">951 1102 0000000000 000 </t>
  </si>
  <si>
    <t xml:space="preserve">951 1102 0500000000 000 </t>
  </si>
  <si>
    <t>Подпрограмма "Развитие физической культуры и спорта"</t>
  </si>
  <si>
    <t xml:space="preserve">951 1102 0530000000 000 </t>
  </si>
  <si>
    <t>Иные межбюджетные трансферты из бюджета Белокалитвинского городского поселения бюджету Белокалитвинского района на финансирование расходов, связанных с передачей полномочий в области физической культуры и массового спорта, организации проведения официальных физкультурно-оздоровительных и спортивных мероприятий в рамках подпрограммы "Разитие физической культуры и спорта" муниципальной программы Белокалитвинского городского поселения "Развитие культуры и туризма"</t>
  </si>
  <si>
    <t xml:space="preserve">951 1102 0530087030 000 </t>
  </si>
  <si>
    <t xml:space="preserve">951 1102 0530087030 540 </t>
  </si>
  <si>
    <t>Результат исполнения бюджета (дефицит / профицит)</t>
  </si>
  <si>
    <t>450</t>
  </si>
  <si>
    <t xml:space="preserve">x                    </t>
  </si>
  <si>
    <t>Форма 0503117  с.3</t>
  </si>
  <si>
    <t xml:space="preserve">  3. Источники финансирования дефицита бюджета</t>
  </si>
  <si>
    <t>Наименование показателя</t>
  </si>
  <si>
    <t>Код стро-ки</t>
  </si>
  <si>
    <t>Код источника финансирования
дефицита бюджета
по бюджетной классификации</t>
  </si>
  <si>
    <t>Утвержденные 
бюджетные 
назначения</t>
  </si>
  <si>
    <t>Источники финансирования дефицита бюджета - всего</t>
  </si>
  <si>
    <t>500</t>
  </si>
  <si>
    <t>Х</t>
  </si>
  <si>
    <t>520</t>
  </si>
  <si>
    <t>источники внутреннего финансирования бюджета</t>
  </si>
  <si>
    <t>из них:</t>
  </si>
  <si>
    <t>Бюджетные кредиты от других бюджетов бюджетной системы Российской Федерации</t>
  </si>
  <si>
    <t>951 01 03 00 00 00 0000 000</t>
  </si>
  <si>
    <t>Получение бюджетных кредитов от других бюджетов бюджетной системы Российской Федерации в валюте Российской Федерации</t>
  </si>
  <si>
    <t>951 01 03 01 00 00 0000 700</t>
  </si>
  <si>
    <t>Получение кредитов от других бюджетов бюджетной системы Российской Федерации бюджетами городских поселений в валюте Российской Федерации</t>
  </si>
  <si>
    <t>951 01 03 01 00 13 0000 710</t>
  </si>
  <si>
    <t>Погашение бюджетных кредитов, полученных от других бюджетов бюджетной системы Российской Федерации в валюте Российской Федерации</t>
  </si>
  <si>
    <t>951 01 03 01 00 00 0000 800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</si>
  <si>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</si>
  <si>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951 01  03 01 00 13 0000 810</t>
  </si>
  <si>
    <t>Кредиты кредитных организаций в валюте Российской Федарации</t>
  </si>
  <si>
    <t>951 01 02 00 00 00 0000 000</t>
  </si>
  <si>
    <t>Получение кредитов от кредитных организаций в валюте Российской Федерации</t>
  </si>
  <si>
    <t>951 01 02 00 00 00 0000 700</t>
  </si>
  <si>
    <t>Получение кредитов от  кредитных организаций бюджетами городских поселений в валюте Российской Федерации</t>
  </si>
  <si>
    <t>951 01 02 00 00 13 0000 710</t>
  </si>
  <si>
    <t>источники внешнего финансирования бюджета</t>
  </si>
  <si>
    <t>620</t>
  </si>
  <si>
    <t>Изменение остатков средств на счетах по учету средств бюджетов</t>
  </si>
  <si>
    <t>700</t>
  </si>
  <si>
    <t>951 01 05 00 00 00 0000 000</t>
  </si>
  <si>
    <t>Увеличение остатков средств бюджета</t>
  </si>
  <si>
    <t>710</t>
  </si>
  <si>
    <t>951 01 05 00 00 00 0000 500</t>
  </si>
  <si>
    <t>х</t>
  </si>
  <si>
    <t>Увеличение прочих остатков средств бюджета</t>
  </si>
  <si>
    <t>951 01 05 02 00 00 0000 500</t>
  </si>
  <si>
    <t>Увеличение прочих остатков денежных средств бюджетов</t>
  </si>
  <si>
    <t>951 01 05 02 01 00 0000 510</t>
  </si>
  <si>
    <t>Увеличение прочих остатков денежных средств бюджетов городских поселений</t>
  </si>
  <si>
    <t>951 01 05 02 01 13 0000 510</t>
  </si>
  <si>
    <t>Уменьшение остатков средств бюджетов</t>
  </si>
  <si>
    <t>720</t>
  </si>
  <si>
    <t>951 01 05 00 00 00 0000 600</t>
  </si>
  <si>
    <t>Уменьшение прочих остатков средств бюджетов</t>
  </si>
  <si>
    <t>951 01 05 02 00 00 0000 600</t>
  </si>
  <si>
    <t>Уменьшение прочих остатков денежных  средств бюджетов</t>
  </si>
  <si>
    <t>951 01 05 02 01 00 0000 610</t>
  </si>
  <si>
    <t>Уменьшение прочих остатков денежных  средств бюджетов городских поселений</t>
  </si>
  <si>
    <t>951 01 05 02 01 13 0000 610</t>
  </si>
  <si>
    <t>Глава Администрации Белокалитвинского городского поселения</t>
  </si>
  <si>
    <t>Н.А. Тимошенко</t>
  </si>
  <si>
    <t>(расшифровка подписи)</t>
  </si>
  <si>
    <t>Главный бухгалтер</t>
  </si>
  <si>
    <t>Н.В. Мазкун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</si>
</sst>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d/mm/yyyy\ &quot;г.&quot;"/>
    <numFmt numFmtId="165" formatCode="?"/>
  </numFmts>
  <fonts count="14" x14ac:knownFonts="1">
    <font>
      <sz val="10"/>
      <name val="Arial"/>
    </font>
    <font>
      <sz val="10"/>
      <name val="Arial"/>
      <family val="2"/>
      <charset val="204"/>
    </font>
    <font>
      <sz val="11"/>
      <color rgb="FF000000"/>
      <name val="Calibri"/>
      <family val="2"/>
      <scheme val="minor"/>
    </font>
    <font>
      <sz val="10"/>
      <name val="Times New Roman"/>
      <family val="1"/>
      <charset val="204"/>
    </font>
    <font>
      <sz val="24"/>
      <name val="Arial"/>
      <family val="2"/>
      <charset val="204"/>
    </font>
    <font>
      <b/>
      <sz val="20"/>
      <name val="Times New Roman"/>
      <family val="1"/>
      <charset val="204"/>
    </font>
    <font>
      <sz val="20"/>
      <name val="Times New Roman"/>
      <family val="1"/>
      <charset val="204"/>
    </font>
    <font>
      <b/>
      <sz val="24"/>
      <name val="Times New Roman"/>
      <family val="1"/>
      <charset val="204"/>
    </font>
    <font>
      <sz val="24"/>
      <name val="Times New Roman"/>
      <family val="1"/>
      <charset val="204"/>
    </font>
    <font>
      <sz val="28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color rgb="FF00B05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5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200">
    <xf numFmtId="0" fontId="0" fillId="0" borderId="0" xfId="0"/>
    <xf numFmtId="0" fontId="1" fillId="0" borderId="0" xfId="0" applyFont="1"/>
    <xf numFmtId="0" fontId="1" fillId="0" borderId="0" xfId="0" applyFont="1" applyFill="1"/>
    <xf numFmtId="0" fontId="3" fillId="0" borderId="0" xfId="0" applyFont="1" applyAlignment="1">
      <alignment vertical="center"/>
    </xf>
    <xf numFmtId="0" fontId="4" fillId="0" borderId="0" xfId="0" applyFont="1"/>
    <xf numFmtId="0" fontId="6" fillId="0" borderId="0" xfId="0" applyFont="1" applyFill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1" fillId="0" borderId="0" xfId="0" applyFont="1" applyAlignment="1">
      <alignment vertical="center"/>
    </xf>
    <xf numFmtId="0" fontId="6" fillId="0" borderId="0" xfId="0" applyFont="1" applyFill="1" applyBorder="1" applyAlignment="1" applyProtection="1">
      <alignment horizontal="right" vertical="center"/>
    </xf>
    <xf numFmtId="0" fontId="8" fillId="0" borderId="1" xfId="0" applyFont="1" applyBorder="1" applyAlignment="1" applyProtection="1">
      <alignment horizontal="center" vertical="center"/>
    </xf>
    <xf numFmtId="0" fontId="6" fillId="0" borderId="0" xfId="0" applyFont="1" applyBorder="1" applyAlignment="1" applyProtection="1">
      <alignment horizontal="left" vertical="center"/>
    </xf>
    <xf numFmtId="0" fontId="6" fillId="0" borderId="0" xfId="0" applyFont="1" applyBorder="1" applyAlignment="1" applyProtection="1">
      <alignment horizontal="center" vertical="center"/>
    </xf>
    <xf numFmtId="49" fontId="6" fillId="0" borderId="0" xfId="0" applyNumberFormat="1" applyFont="1" applyFill="1" applyBorder="1" applyAlignment="1" applyProtection="1">
      <alignment horizontal="right" vertical="center"/>
    </xf>
    <xf numFmtId="49" fontId="8" fillId="0" borderId="2" xfId="0" applyNumberFormat="1" applyFont="1" applyBorder="1" applyAlignment="1" applyProtection="1">
      <alignment horizontal="center" vertical="center"/>
    </xf>
    <xf numFmtId="164" fontId="7" fillId="0" borderId="3" xfId="0" applyNumberFormat="1" applyFont="1" applyBorder="1" applyAlignment="1" applyProtection="1">
      <alignment horizontal="center" vertical="center"/>
    </xf>
    <xf numFmtId="49" fontId="6" fillId="0" borderId="0" xfId="0" applyNumberFormat="1" applyFont="1" applyBorder="1" applyAlignment="1" applyProtection="1">
      <alignment vertical="center"/>
    </xf>
    <xf numFmtId="49" fontId="6" fillId="0" borderId="0" xfId="0" applyNumberFormat="1" applyFont="1" applyBorder="1" applyAlignment="1" applyProtection="1">
      <alignment horizontal="center" vertical="center"/>
    </xf>
    <xf numFmtId="49" fontId="8" fillId="0" borderId="4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left" vertical="center" wrapText="1"/>
    </xf>
    <xf numFmtId="49" fontId="8" fillId="0" borderId="3" xfId="0" applyNumberFormat="1" applyFont="1" applyBorder="1" applyAlignment="1" applyProtection="1">
      <alignment horizontal="center" vertical="center"/>
    </xf>
    <xf numFmtId="0" fontId="8" fillId="0" borderId="0" xfId="0" applyFont="1" applyBorder="1" applyAlignment="1" applyProtection="1">
      <alignment horizontal="center" vertical="center"/>
    </xf>
    <xf numFmtId="49" fontId="8" fillId="0" borderId="0" xfId="0" applyNumberFormat="1" applyFont="1" applyBorder="1" applyAlignment="1" applyProtection="1">
      <alignment vertical="center"/>
    </xf>
    <xf numFmtId="49" fontId="8" fillId="0" borderId="0" xfId="0" applyNumberFormat="1" applyFont="1" applyBorder="1" applyAlignment="1" applyProtection="1">
      <alignment horizontal="left" vertical="center"/>
    </xf>
    <xf numFmtId="49" fontId="8" fillId="0" borderId="7" xfId="0" applyNumberFormat="1" applyFont="1" applyBorder="1" applyAlignment="1" applyProtection="1">
      <alignment horizontal="center" vertical="center"/>
    </xf>
    <xf numFmtId="0" fontId="5" fillId="0" borderId="0" xfId="0" applyFont="1" applyFill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vertical="center"/>
    </xf>
    <xf numFmtId="0" fontId="6" fillId="0" borderId="22" xfId="0" applyFont="1" applyBorder="1" applyAlignment="1" applyProtection="1">
      <alignment horizontal="center" vertical="center"/>
    </xf>
    <xf numFmtId="0" fontId="6" fillId="0" borderId="1" xfId="0" applyFont="1" applyBorder="1" applyAlignment="1" applyProtection="1">
      <alignment horizontal="center" vertical="center"/>
    </xf>
    <xf numFmtId="0" fontId="6" fillId="0" borderId="17" xfId="0" applyFont="1" applyBorder="1" applyAlignment="1" applyProtection="1">
      <alignment horizontal="center" vertical="center"/>
    </xf>
    <xf numFmtId="49" fontId="6" fillId="0" borderId="1" xfId="0" applyNumberFormat="1" applyFont="1" applyBorder="1" applyAlignment="1" applyProtection="1">
      <alignment horizontal="center" vertical="center"/>
    </xf>
    <xf numFmtId="49" fontId="6" fillId="0" borderId="18" xfId="0" applyNumberFormat="1" applyFont="1" applyFill="1" applyBorder="1" applyAlignment="1" applyProtection="1">
      <alignment horizontal="center" vertical="center"/>
    </xf>
    <xf numFmtId="49" fontId="6" fillId="0" borderId="19" xfId="0" applyNumberFormat="1" applyFont="1" applyBorder="1" applyAlignment="1" applyProtection="1">
      <alignment horizontal="center" vertical="center"/>
    </xf>
    <xf numFmtId="49" fontId="8" fillId="0" borderId="21" xfId="0" applyNumberFormat="1" applyFont="1" applyBorder="1" applyAlignment="1" applyProtection="1">
      <alignment horizontal="left" vertical="center" wrapText="1"/>
    </xf>
    <xf numFmtId="49" fontId="6" fillId="0" borderId="29" xfId="0" applyNumberFormat="1" applyFont="1" applyBorder="1" applyAlignment="1" applyProtection="1">
      <alignment horizontal="center" vertical="center" wrapText="1"/>
    </xf>
    <xf numFmtId="49" fontId="6" fillId="0" borderId="20" xfId="0" applyNumberFormat="1" applyFont="1" applyBorder="1" applyAlignment="1" applyProtection="1">
      <alignment horizontal="center" vertical="center"/>
    </xf>
    <xf numFmtId="4" fontId="9" fillId="0" borderId="21" xfId="0" applyNumberFormat="1" applyFont="1" applyBorder="1" applyAlignment="1" applyProtection="1">
      <alignment horizontal="right" vertical="center"/>
    </xf>
    <xf numFmtId="4" fontId="9" fillId="0" borderId="21" xfId="0" applyNumberFormat="1" applyFont="1" applyFill="1" applyBorder="1" applyAlignment="1" applyProtection="1">
      <alignment horizontal="right" vertical="center"/>
    </xf>
    <xf numFmtId="49" fontId="6" fillId="0" borderId="30" xfId="0" applyNumberFormat="1" applyFont="1" applyBorder="1" applyAlignment="1" applyProtection="1">
      <alignment horizontal="center" vertical="center" wrapText="1"/>
    </xf>
    <xf numFmtId="49" fontId="6" fillId="0" borderId="23" xfId="0" applyNumberFormat="1" applyFont="1" applyBorder="1" applyAlignment="1" applyProtection="1">
      <alignment horizontal="center" vertical="center"/>
    </xf>
    <xf numFmtId="4" fontId="8" fillId="0" borderId="24" xfId="0" applyNumberFormat="1" applyFont="1" applyBorder="1" applyAlignment="1" applyProtection="1">
      <alignment horizontal="right" vertical="center"/>
    </xf>
    <xf numFmtId="4" fontId="8" fillId="0" borderId="24" xfId="0" applyNumberFormat="1" applyFont="1" applyFill="1" applyBorder="1" applyAlignment="1" applyProtection="1">
      <alignment horizontal="right" vertical="center"/>
    </xf>
    <xf numFmtId="4" fontId="8" fillId="0" borderId="25" xfId="0" applyNumberFormat="1" applyFont="1" applyBorder="1" applyAlignment="1" applyProtection="1">
      <alignment horizontal="right" vertical="center"/>
    </xf>
    <xf numFmtId="49" fontId="6" fillId="0" borderId="21" xfId="0" applyNumberFormat="1" applyFont="1" applyBorder="1" applyAlignment="1" applyProtection="1">
      <alignment horizontal="center" vertical="center" wrapText="1"/>
    </xf>
    <xf numFmtId="49" fontId="8" fillId="0" borderId="21" xfId="0" applyNumberFormat="1" applyFont="1" applyBorder="1" applyAlignment="1" applyProtection="1">
      <alignment horizontal="center" vertical="center"/>
    </xf>
    <xf numFmtId="4" fontId="9" fillId="0" borderId="32" xfId="0" applyNumberFormat="1" applyFont="1" applyBorder="1" applyAlignment="1" applyProtection="1">
      <alignment horizontal="right" vertical="center"/>
    </xf>
    <xf numFmtId="49" fontId="6" fillId="0" borderId="31" xfId="0" applyNumberFormat="1" applyFont="1" applyBorder="1" applyAlignment="1" applyProtection="1">
      <alignment horizontal="center" vertical="center" wrapText="1"/>
    </xf>
    <xf numFmtId="49" fontId="8" fillId="0" borderId="26" xfId="0" applyNumberFormat="1" applyFont="1" applyBorder="1" applyAlignment="1" applyProtection="1">
      <alignment horizontal="center" vertical="center"/>
    </xf>
    <xf numFmtId="4" fontId="9" fillId="0" borderId="15" xfId="0" applyNumberFormat="1" applyFont="1" applyFill="1" applyBorder="1" applyAlignment="1" applyProtection="1">
      <alignment horizontal="right" vertical="center"/>
    </xf>
    <xf numFmtId="4" fontId="9" fillId="0" borderId="16" xfId="0" applyNumberFormat="1" applyFont="1" applyBorder="1" applyAlignment="1" applyProtection="1">
      <alignment horizontal="right" vertical="center"/>
    </xf>
    <xf numFmtId="4" fontId="9" fillId="0" borderId="15" xfId="0" applyNumberFormat="1" applyFont="1" applyBorder="1" applyAlignment="1" applyProtection="1">
      <alignment horizontal="right" vertical="center"/>
    </xf>
    <xf numFmtId="165" fontId="8" fillId="0" borderId="21" xfId="0" applyNumberFormat="1" applyFont="1" applyBorder="1" applyAlignment="1" applyProtection="1">
      <alignment horizontal="left" vertical="center" wrapText="1"/>
    </xf>
    <xf numFmtId="165" fontId="8" fillId="0" borderId="21" xfId="0" applyNumberFormat="1" applyFont="1" applyFill="1" applyBorder="1" applyAlignment="1" applyProtection="1">
      <alignment horizontal="left" vertical="center" wrapText="1"/>
    </xf>
    <xf numFmtId="49" fontId="6" fillId="0" borderId="31" xfId="0" applyNumberFormat="1" applyFont="1" applyFill="1" applyBorder="1" applyAlignment="1" applyProtection="1">
      <alignment horizontal="center" vertical="center" wrapText="1"/>
    </xf>
    <xf numFmtId="49" fontId="8" fillId="0" borderId="26" xfId="0" applyNumberFormat="1" applyFont="1" applyFill="1" applyBorder="1" applyAlignment="1" applyProtection="1">
      <alignment horizontal="center" vertical="center"/>
    </xf>
    <xf numFmtId="4" fontId="9" fillId="0" borderId="16" xfId="0" applyNumberFormat="1" applyFont="1" applyFill="1" applyBorder="1" applyAlignment="1" applyProtection="1">
      <alignment horizontal="right" vertical="center"/>
    </xf>
    <xf numFmtId="49" fontId="8" fillId="0" borderId="21" xfId="0" applyNumberFormat="1" applyFont="1" applyFill="1" applyBorder="1" applyAlignment="1" applyProtection="1">
      <alignment horizontal="left" vertical="center" wrapText="1"/>
    </xf>
    <xf numFmtId="0" fontId="8" fillId="0" borderId="21" xfId="1" applyNumberFormat="1" applyFont="1" applyFill="1" applyBorder="1" applyAlignment="1">
      <alignment horizontal="left" vertical="center" wrapText="1" readingOrder="1"/>
    </xf>
    <xf numFmtId="0" fontId="8" fillId="0" borderId="34" xfId="1" applyNumberFormat="1" applyFont="1" applyFill="1" applyBorder="1" applyAlignment="1">
      <alignment horizontal="left" vertical="center" wrapText="1" readingOrder="1"/>
    </xf>
    <xf numFmtId="49" fontId="6" fillId="0" borderId="21" xfId="0" applyNumberFormat="1" applyFont="1" applyFill="1" applyBorder="1" applyAlignment="1" applyProtection="1">
      <alignment horizontal="center" vertical="center" wrapText="1"/>
    </xf>
    <xf numFmtId="0" fontId="8" fillId="0" borderId="34" xfId="1" applyNumberFormat="1" applyFont="1" applyFill="1" applyBorder="1" applyAlignment="1">
      <alignment horizontal="center" vertical="center" wrapText="1" readingOrder="1"/>
    </xf>
    <xf numFmtId="0" fontId="8" fillId="0" borderId="33" xfId="0" applyFont="1" applyBorder="1" applyAlignment="1">
      <alignment horizontal="justify" vertical="center" wrapText="1"/>
    </xf>
    <xf numFmtId="0" fontId="6" fillId="0" borderId="27" xfId="0" applyFont="1" applyBorder="1" applyAlignment="1" applyProtection="1">
      <alignment horizontal="left"/>
    </xf>
    <xf numFmtId="0" fontId="6" fillId="0" borderId="28" xfId="0" applyFont="1" applyBorder="1" applyAlignment="1" applyProtection="1">
      <alignment horizontal="center" vertical="center"/>
    </xf>
    <xf numFmtId="0" fontId="6" fillId="0" borderId="28" xfId="0" applyFont="1" applyBorder="1" applyAlignment="1" applyProtection="1">
      <alignment horizontal="center"/>
    </xf>
    <xf numFmtId="49" fontId="6" fillId="0" borderId="28" xfId="0" applyNumberFormat="1" applyFont="1" applyBorder="1" applyAlignment="1" applyProtection="1">
      <alignment horizontal="center" vertical="center"/>
    </xf>
    <xf numFmtId="49" fontId="6" fillId="0" borderId="28" xfId="0" applyNumberFormat="1" applyFont="1" applyFill="1" applyBorder="1" applyAlignment="1" applyProtection="1">
      <alignment horizontal="center" vertical="center"/>
    </xf>
    <xf numFmtId="0" fontId="6" fillId="0" borderId="0" xfId="0" applyFont="1"/>
    <xf numFmtId="0" fontId="6" fillId="0" borderId="0" xfId="0" applyFont="1" applyAlignment="1">
      <alignment horizontal="center" vertical="center"/>
    </xf>
    <xf numFmtId="0" fontId="6" fillId="0" borderId="0" xfId="0" applyFont="1" applyFill="1"/>
    <xf numFmtId="0" fontId="6" fillId="0" borderId="9" xfId="0" applyFont="1" applyBorder="1" applyAlignment="1" applyProtection="1">
      <alignment horizontal="center" vertical="center" wrapText="1"/>
    </xf>
    <xf numFmtId="0" fontId="6" fillId="0" borderId="12" xfId="0" applyFont="1" applyBorder="1" applyAlignment="1" applyProtection="1">
      <alignment horizontal="center" vertical="center" wrapText="1"/>
    </xf>
    <xf numFmtId="0" fontId="6" fillId="0" borderId="15" xfId="0" applyFont="1" applyBorder="1" applyAlignment="1" applyProtection="1">
      <alignment horizontal="center" vertical="center" wrapText="1"/>
    </xf>
    <xf numFmtId="49" fontId="6" fillId="0" borderId="9" xfId="0" applyNumberFormat="1" applyFont="1" applyBorder="1" applyAlignment="1" applyProtection="1">
      <alignment horizontal="center" vertical="center" wrapText="1"/>
    </xf>
    <xf numFmtId="49" fontId="6" fillId="0" borderId="12" xfId="0" applyNumberFormat="1" applyFont="1" applyBorder="1" applyAlignment="1" applyProtection="1">
      <alignment horizontal="center" vertical="center" wrapText="1"/>
    </xf>
    <xf numFmtId="49" fontId="6" fillId="0" borderId="15" xfId="0" applyNumberFormat="1" applyFont="1" applyBorder="1" applyAlignment="1" applyProtection="1">
      <alignment horizontal="center" vertical="center" wrapText="1"/>
    </xf>
    <xf numFmtId="0" fontId="6" fillId="0" borderId="8" xfId="0" applyFont="1" applyBorder="1" applyAlignment="1" applyProtection="1">
      <alignment horizontal="center" vertical="center" wrapText="1"/>
    </xf>
    <xf numFmtId="0" fontId="6" fillId="0" borderId="11" xfId="0" applyFont="1" applyBorder="1" applyAlignment="1" applyProtection="1">
      <alignment horizontal="center" vertical="center" wrapText="1"/>
    </xf>
    <xf numFmtId="0" fontId="6" fillId="0" borderId="14" xfId="0" applyFont="1" applyBorder="1" applyAlignment="1" applyProtection="1">
      <alignment horizontal="center" vertical="center" wrapText="1"/>
    </xf>
    <xf numFmtId="49" fontId="6" fillId="0" borderId="10" xfId="0" applyNumberFormat="1" applyFont="1" applyBorder="1" applyAlignment="1" applyProtection="1">
      <alignment horizontal="center" vertical="center" wrapText="1"/>
    </xf>
    <xf numFmtId="49" fontId="6" fillId="0" borderId="13" xfId="0" applyNumberFormat="1" applyFont="1" applyBorder="1" applyAlignment="1" applyProtection="1">
      <alignment horizontal="center" vertical="center" wrapText="1"/>
    </xf>
    <xf numFmtId="49" fontId="6" fillId="0" borderId="16" xfId="0" applyNumberFormat="1" applyFont="1" applyBorder="1" applyAlignment="1" applyProtection="1">
      <alignment horizontal="center" vertical="center" wrapText="1"/>
    </xf>
    <xf numFmtId="49" fontId="6" fillId="0" borderId="9" xfId="0" applyNumberFormat="1" applyFont="1" applyFill="1" applyBorder="1" applyAlignment="1" applyProtection="1">
      <alignment horizontal="center" vertical="center" wrapText="1"/>
    </xf>
    <xf numFmtId="49" fontId="6" fillId="0" borderId="12" xfId="0" applyNumberFormat="1" applyFont="1" applyFill="1" applyBorder="1" applyAlignment="1" applyProtection="1">
      <alignment horizontal="center" vertical="center" wrapText="1"/>
    </xf>
    <xf numFmtId="49" fontId="6" fillId="0" borderId="15" xfId="0" applyNumberFormat="1" applyFont="1" applyFill="1" applyBorder="1" applyAlignment="1" applyProtection="1">
      <alignment horizontal="center" vertical="center" wrapText="1"/>
    </xf>
    <xf numFmtId="0" fontId="7" fillId="0" borderId="0" xfId="0" applyFont="1" applyBorder="1" applyAlignment="1" applyProtection="1">
      <alignment horizontal="center" vertical="center"/>
    </xf>
    <xf numFmtId="0" fontId="5" fillId="0" borderId="0" xfId="0" applyFont="1" applyBorder="1" applyAlignment="1" applyProtection="1">
      <alignment horizontal="left" vertical="center"/>
    </xf>
    <xf numFmtId="0" fontId="8" fillId="0" borderId="0" xfId="0" applyFont="1" applyBorder="1" applyAlignment="1" applyProtection="1">
      <alignment horizontal="center" vertical="center"/>
    </xf>
    <xf numFmtId="49" fontId="8" fillId="0" borderId="5" xfId="0" applyNumberFormat="1" applyFont="1" applyBorder="1" applyAlignment="1" applyProtection="1">
      <alignment horizontal="left" vertical="center" wrapText="1"/>
    </xf>
    <xf numFmtId="49" fontId="8" fillId="0" borderId="5" xfId="0" applyNumberFormat="1" applyFont="1" applyBorder="1" applyAlignment="1" applyProtection="1">
      <alignment vertical="center" wrapText="1"/>
    </xf>
    <xf numFmtId="49" fontId="8" fillId="0" borderId="6" xfId="0" applyNumberFormat="1" applyFont="1" applyBorder="1" applyAlignment="1" applyProtection="1">
      <alignment horizontal="left" vertical="center" wrapText="1"/>
    </xf>
    <xf numFmtId="0" fontId="10" fillId="0" borderId="0" xfId="0" applyFont="1" applyAlignment="1">
      <alignment horizontal="center"/>
    </xf>
    <xf numFmtId="0" fontId="10" fillId="0" borderId="0" xfId="0" applyFont="1" applyAlignment="1">
      <alignment horizontal="center"/>
    </xf>
    <xf numFmtId="49" fontId="11" fillId="0" borderId="0" xfId="0" applyNumberFormat="1" applyFont="1"/>
    <xf numFmtId="0" fontId="11" fillId="0" borderId="0" xfId="0" applyFont="1" applyAlignment="1">
      <alignment horizontal="left"/>
    </xf>
    <xf numFmtId="0" fontId="11" fillId="0" borderId="0" xfId="0" applyFont="1"/>
    <xf numFmtId="0" fontId="11" fillId="0" borderId="8" xfId="0" applyFont="1" applyBorder="1" applyAlignment="1">
      <alignment horizontal="center" vertical="center"/>
    </xf>
    <xf numFmtId="0" fontId="11" fillId="0" borderId="9" xfId="0" applyFont="1" applyBorder="1" applyAlignment="1">
      <alignment horizontal="center" vertical="center" wrapText="1"/>
    </xf>
    <xf numFmtId="0" fontId="11" fillId="0" borderId="35" xfId="0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 wrapText="1"/>
    </xf>
    <xf numFmtId="49" fontId="11" fillId="0" borderId="9" xfId="0" applyNumberFormat="1" applyFont="1" applyBorder="1" applyAlignment="1">
      <alignment horizontal="center" vertical="center"/>
    </xf>
    <xf numFmtId="49" fontId="11" fillId="0" borderId="10" xfId="0" applyNumberFormat="1" applyFont="1" applyBorder="1" applyAlignment="1">
      <alignment horizontal="center" vertical="center" wrapText="1"/>
    </xf>
    <xf numFmtId="0" fontId="11" fillId="0" borderId="11" xfId="0" applyFont="1" applyBorder="1" applyAlignment="1">
      <alignment horizontal="center" vertical="center"/>
    </xf>
    <xf numFmtId="0" fontId="11" fillId="0" borderId="12" xfId="0" applyFont="1" applyBorder="1" applyAlignment="1">
      <alignment horizontal="center" vertical="center" wrapText="1"/>
    </xf>
    <xf numFmtId="0" fontId="11" fillId="0" borderId="36" xfId="0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 wrapText="1"/>
    </xf>
    <xf numFmtId="49" fontId="11" fillId="0" borderId="12" xfId="0" applyNumberFormat="1" applyFont="1" applyBorder="1" applyAlignment="1">
      <alignment horizontal="center" vertical="center"/>
    </xf>
    <xf numFmtId="49" fontId="11" fillId="0" borderId="13" xfId="0" applyNumberFormat="1" applyFont="1" applyBorder="1" applyAlignment="1">
      <alignment horizontal="center" vertical="center" wrapText="1"/>
    </xf>
    <xf numFmtId="0" fontId="11" fillId="0" borderId="36" xfId="0" applyFont="1" applyBorder="1" applyAlignment="1">
      <alignment vertical="center" wrapText="1"/>
    </xf>
    <xf numFmtId="49" fontId="11" fillId="0" borderId="36" xfId="0" applyNumberFormat="1" applyFont="1" applyBorder="1" applyAlignment="1">
      <alignment horizontal="center" vertical="center" wrapText="1"/>
    </xf>
    <xf numFmtId="49" fontId="11" fillId="0" borderId="13" xfId="0" applyNumberFormat="1" applyFont="1" applyBorder="1" applyAlignment="1">
      <alignment vertical="center"/>
    </xf>
    <xf numFmtId="0" fontId="11" fillId="0" borderId="14" xfId="0" applyFont="1" applyBorder="1" applyAlignment="1">
      <alignment horizontal="center" vertical="center"/>
    </xf>
    <xf numFmtId="0" fontId="11" fillId="0" borderId="15" xfId="0" applyFont="1" applyBorder="1" applyAlignment="1">
      <alignment horizontal="center" vertical="center" wrapText="1"/>
    </xf>
    <xf numFmtId="0" fontId="11" fillId="0" borderId="26" xfId="0" applyFont="1" applyBorder="1" applyAlignment="1">
      <alignment vertical="center" wrapText="1"/>
    </xf>
    <xf numFmtId="49" fontId="11" fillId="0" borderId="15" xfId="0" applyNumberFormat="1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49" fontId="11" fillId="0" borderId="16" xfId="0" applyNumberFormat="1" applyFont="1" applyBorder="1" applyAlignment="1">
      <alignment vertical="center"/>
    </xf>
    <xf numFmtId="0" fontId="11" fillId="0" borderId="37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11" fillId="0" borderId="17" xfId="0" applyFont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1" fillId="0" borderId="17" xfId="0" applyNumberFormat="1" applyFont="1" applyBorder="1" applyAlignment="1">
      <alignment horizontal="center" vertical="center"/>
    </xf>
    <xf numFmtId="49" fontId="11" fillId="0" borderId="19" xfId="0" applyNumberFormat="1" applyFont="1" applyBorder="1" applyAlignment="1">
      <alignment horizontal="center" vertical="center"/>
    </xf>
    <xf numFmtId="0" fontId="0" fillId="0" borderId="0" xfId="0" applyAlignment="1">
      <alignment vertical="center"/>
    </xf>
    <xf numFmtId="49" fontId="10" fillId="0" borderId="38" xfId="0" applyNumberFormat="1" applyFont="1" applyBorder="1" applyAlignment="1">
      <alignment horizontal="left" vertical="center" wrapText="1"/>
    </xf>
    <xf numFmtId="49" fontId="10" fillId="0" borderId="31" xfId="0" applyNumberFormat="1" applyFont="1" applyBorder="1" applyAlignment="1">
      <alignment horizontal="center" vertical="center" wrapText="1"/>
    </xf>
    <xf numFmtId="49" fontId="10" fillId="0" borderId="26" xfId="0" applyNumberFormat="1" applyFont="1" applyBorder="1" applyAlignment="1">
      <alignment horizontal="center" vertical="center"/>
    </xf>
    <xf numFmtId="4" fontId="10" fillId="0" borderId="15" xfId="0" applyNumberFormat="1" applyFont="1" applyBorder="1" applyAlignment="1">
      <alignment horizontal="right" vertical="center"/>
    </xf>
    <xf numFmtId="4" fontId="10" fillId="0" borderId="26" xfId="0" applyNumberFormat="1" applyFont="1" applyBorder="1" applyAlignment="1">
      <alignment horizontal="right" vertical="center"/>
    </xf>
    <xf numFmtId="4" fontId="10" fillId="0" borderId="16" xfId="0" applyNumberFormat="1" applyFont="1" applyBorder="1" applyAlignment="1">
      <alignment horizontal="right" vertical="center"/>
    </xf>
    <xf numFmtId="0" fontId="11" fillId="0" borderId="39" xfId="0" applyFont="1" applyBorder="1" applyAlignment="1">
      <alignment vertical="center"/>
    </xf>
    <xf numFmtId="0" fontId="11" fillId="0" borderId="22" xfId="0" applyFont="1" applyBorder="1" applyAlignment="1">
      <alignment vertical="center"/>
    </xf>
    <xf numFmtId="0" fontId="11" fillId="0" borderId="23" xfId="0" applyFont="1" applyBorder="1" applyAlignment="1">
      <alignment horizontal="center" vertical="center"/>
    </xf>
    <xf numFmtId="0" fontId="11" fillId="0" borderId="24" xfId="0" applyFont="1" applyBorder="1" applyAlignment="1">
      <alignment horizontal="right" vertical="center"/>
    </xf>
    <xf numFmtId="0" fontId="11" fillId="0" borderId="24" xfId="0" applyFont="1" applyBorder="1" applyAlignment="1">
      <alignment vertical="center"/>
    </xf>
    <xf numFmtId="0" fontId="11" fillId="0" borderId="25" xfId="0" applyFont="1" applyBorder="1" applyAlignment="1">
      <alignment vertical="center"/>
    </xf>
    <xf numFmtId="49" fontId="11" fillId="0" borderId="40" xfId="0" applyNumberFormat="1" applyFont="1" applyBorder="1" applyAlignment="1">
      <alignment horizontal="left" vertical="center" wrapText="1"/>
    </xf>
    <xf numFmtId="49" fontId="11" fillId="0" borderId="29" xfId="0" applyNumberFormat="1" applyFont="1" applyBorder="1" applyAlignment="1">
      <alignment horizontal="center" vertical="center" wrapText="1"/>
    </xf>
    <xf numFmtId="49" fontId="11" fillId="0" borderId="20" xfId="0" applyNumberFormat="1" applyFont="1" applyBorder="1" applyAlignment="1">
      <alignment horizontal="center" vertical="center"/>
    </xf>
    <xf numFmtId="4" fontId="11" fillId="0" borderId="21" xfId="0" applyNumberFormat="1" applyFont="1" applyBorder="1" applyAlignment="1">
      <alignment horizontal="right" vertical="center"/>
    </xf>
    <xf numFmtId="4" fontId="11" fillId="0" borderId="20" xfId="0" applyNumberFormat="1" applyFont="1" applyBorder="1" applyAlignment="1">
      <alignment horizontal="right" vertical="center"/>
    </xf>
    <xf numFmtId="4" fontId="11" fillId="0" borderId="32" xfId="0" applyNumberFormat="1" applyFont="1" applyBorder="1" applyAlignment="1">
      <alignment horizontal="right" vertical="center"/>
    </xf>
    <xf numFmtId="165" fontId="11" fillId="0" borderId="40" xfId="0" applyNumberFormat="1" applyFont="1" applyBorder="1" applyAlignment="1">
      <alignment horizontal="left" vertical="center" wrapText="1"/>
    </xf>
    <xf numFmtId="0" fontId="11" fillId="0" borderId="6" xfId="0" applyFont="1" applyBorder="1" applyAlignment="1">
      <alignment vertical="center"/>
    </xf>
    <xf numFmtId="0" fontId="11" fillId="0" borderId="41" xfId="0" applyFont="1" applyBorder="1" applyAlignment="1">
      <alignment vertical="center"/>
    </xf>
    <xf numFmtId="0" fontId="11" fillId="0" borderId="41" xfId="0" applyFont="1" applyBorder="1" applyAlignment="1">
      <alignment horizontal="center" vertical="center"/>
    </xf>
    <xf numFmtId="0" fontId="11" fillId="0" borderId="41" xfId="0" applyFont="1" applyBorder="1" applyAlignment="1">
      <alignment horizontal="right" vertical="center"/>
    </xf>
    <xf numFmtId="49" fontId="11" fillId="0" borderId="32" xfId="0" applyNumberFormat="1" applyFont="1" applyBorder="1" applyAlignment="1">
      <alignment horizontal="left" vertical="center" wrapText="1"/>
    </xf>
    <xf numFmtId="49" fontId="11" fillId="0" borderId="42" xfId="0" applyNumberFormat="1" applyFont="1" applyBorder="1" applyAlignment="1">
      <alignment horizontal="center" vertical="center" wrapText="1"/>
    </xf>
    <xf numFmtId="49" fontId="11" fillId="0" borderId="43" xfId="0" applyNumberFormat="1" applyFont="1" applyBorder="1" applyAlignment="1">
      <alignment horizontal="center" vertical="center"/>
    </xf>
    <xf numFmtId="4" fontId="11" fillId="0" borderId="44" xfId="0" applyNumberFormat="1" applyFont="1" applyBorder="1" applyAlignment="1">
      <alignment horizontal="right" vertical="center"/>
    </xf>
    <xf numFmtId="4" fontId="11" fillId="0" borderId="45" xfId="0" applyNumberFormat="1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center"/>
    </xf>
    <xf numFmtId="0" fontId="11" fillId="0" borderId="46" xfId="0" applyFont="1" applyBorder="1" applyAlignment="1">
      <alignment vertical="center" wrapText="1"/>
    </xf>
    <xf numFmtId="0" fontId="11" fillId="0" borderId="47" xfId="0" applyFont="1" applyBorder="1" applyAlignment="1">
      <alignment vertical="center" wrapText="1"/>
    </xf>
    <xf numFmtId="0" fontId="11" fillId="0" borderId="50" xfId="0" applyFont="1" applyBorder="1" applyAlignment="1">
      <alignment vertical="center" wrapText="1"/>
    </xf>
    <xf numFmtId="0" fontId="11" fillId="0" borderId="51" xfId="0" applyFont="1" applyBorder="1" applyAlignment="1">
      <alignment vertical="center" wrapText="1"/>
    </xf>
    <xf numFmtId="0" fontId="11" fillId="0" borderId="52" xfId="0" applyFont="1" applyBorder="1" applyAlignment="1">
      <alignment vertical="center" wrapText="1"/>
    </xf>
    <xf numFmtId="0" fontId="11" fillId="0" borderId="53" xfId="0" applyFont="1" applyBorder="1" applyAlignment="1">
      <alignment vertical="center" wrapText="1"/>
    </xf>
    <xf numFmtId="0" fontId="11" fillId="0" borderId="0" xfId="0" applyFont="1" applyAlignment="1">
      <alignment horizontal="left" wrapText="1"/>
    </xf>
    <xf numFmtId="49" fontId="11" fillId="0" borderId="0" xfId="0" applyNumberFormat="1" applyFont="1" applyAlignment="1">
      <alignment horizontal="center"/>
    </xf>
    <xf numFmtId="4" fontId="11" fillId="0" borderId="0" xfId="0" applyNumberFormat="1" applyFont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27" xfId="0" applyFont="1" applyBorder="1" applyAlignment="1">
      <alignment horizontal="center" vertical="top"/>
    </xf>
    <xf numFmtId="0" fontId="11" fillId="0" borderId="0" xfId="0" applyFont="1" applyAlignment="1">
      <alignment wrapText="1"/>
    </xf>
    <xf numFmtId="0" fontId="11" fillId="0" borderId="24" xfId="0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 wrapText="1"/>
    </xf>
    <xf numFmtId="49" fontId="11" fillId="0" borderId="6" xfId="0" applyNumberFormat="1" applyFont="1" applyBorder="1" applyAlignment="1">
      <alignment horizontal="center" vertical="center" wrapText="1"/>
    </xf>
    <xf numFmtId="49" fontId="11" fillId="0" borderId="29" xfId="0" applyNumberFormat="1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 wrapText="1"/>
    </xf>
    <xf numFmtId="0" fontId="11" fillId="0" borderId="21" xfId="0" applyFont="1" applyBorder="1" applyAlignment="1">
      <alignment horizontal="center" vertical="center"/>
    </xf>
    <xf numFmtId="4" fontId="11" fillId="0" borderId="21" xfId="0" applyNumberFormat="1" applyFont="1" applyBorder="1" applyAlignment="1">
      <alignment horizontal="center" vertical="center"/>
    </xf>
    <xf numFmtId="0" fontId="11" fillId="0" borderId="48" xfId="0" applyFont="1" applyBorder="1" applyAlignment="1">
      <alignment horizontal="left" vertical="center" wrapText="1"/>
    </xf>
    <xf numFmtId="0" fontId="11" fillId="0" borderId="49" xfId="0" applyFont="1" applyBorder="1" applyAlignment="1">
      <alignment horizontal="left" vertical="center" wrapText="1"/>
    </xf>
    <xf numFmtId="4" fontId="12" fillId="0" borderId="21" xfId="0" applyNumberFormat="1" applyFont="1" applyBorder="1" applyAlignment="1">
      <alignment horizontal="center" vertical="center"/>
    </xf>
    <xf numFmtId="0" fontId="11" fillId="0" borderId="36" xfId="0" applyFont="1" applyBorder="1" applyAlignment="1">
      <alignment horizontal="left" vertical="center" wrapText="1"/>
    </xf>
    <xf numFmtId="0" fontId="11" fillId="0" borderId="0" xfId="0" applyFont="1" applyAlignment="1">
      <alignment horizontal="left" vertical="center" wrapText="1"/>
    </xf>
    <xf numFmtId="0" fontId="11" fillId="0" borderId="52" xfId="0" applyFont="1" applyBorder="1" applyAlignment="1">
      <alignment vertical="center"/>
    </xf>
    <xf numFmtId="0" fontId="11" fillId="0" borderId="53" xfId="0" applyFont="1" applyBorder="1" applyAlignment="1">
      <alignment vertical="center"/>
    </xf>
    <xf numFmtId="0" fontId="11" fillId="0" borderId="54" xfId="0" applyFont="1" applyBorder="1" applyAlignment="1">
      <alignment vertical="center" wrapText="1"/>
    </xf>
    <xf numFmtId="0" fontId="11" fillId="0" borderId="52" xfId="0" applyFont="1" applyBorder="1" applyAlignment="1">
      <alignment horizontal="left" vertical="center" wrapText="1"/>
    </xf>
    <xf numFmtId="0" fontId="11" fillId="0" borderId="53" xfId="0" applyFont="1" applyBorder="1" applyAlignment="1">
      <alignment horizontal="left" vertical="center" wrapText="1"/>
    </xf>
    <xf numFmtId="0" fontId="11" fillId="0" borderId="54" xfId="0" applyFont="1" applyBorder="1" applyAlignment="1">
      <alignment horizontal="left" vertical="center" wrapText="1"/>
    </xf>
    <xf numFmtId="4" fontId="11" fillId="0" borderId="20" xfId="0" applyNumberFormat="1" applyFont="1" applyBorder="1" applyAlignment="1">
      <alignment horizontal="center" vertical="center"/>
    </xf>
    <xf numFmtId="4" fontId="11" fillId="0" borderId="6" xfId="0" applyNumberFormat="1" applyFont="1" applyBorder="1" applyAlignment="1">
      <alignment horizontal="center" vertical="center"/>
    </xf>
    <xf numFmtId="4" fontId="11" fillId="0" borderId="29" xfId="0" applyNumberFormat="1" applyFont="1" applyBorder="1" applyAlignment="1">
      <alignment horizontal="center" vertical="center"/>
    </xf>
    <xf numFmtId="4" fontId="13" fillId="0" borderId="21" xfId="0" applyNumberFormat="1" applyFont="1" applyBorder="1" applyAlignment="1">
      <alignment horizontal="center" vertical="center"/>
    </xf>
    <xf numFmtId="0" fontId="11" fillId="0" borderId="52" xfId="0" applyFont="1" applyBorder="1" applyAlignment="1">
      <alignment horizontal="left" vertical="center"/>
    </xf>
    <xf numFmtId="0" fontId="11" fillId="0" borderId="53" xfId="0" applyFont="1" applyBorder="1" applyAlignment="1">
      <alignment horizontal="left" vertical="center"/>
    </xf>
    <xf numFmtId="0" fontId="11" fillId="0" borderId="54" xfId="0" applyFont="1" applyBorder="1" applyAlignment="1">
      <alignment horizontal="left" vertical="center"/>
    </xf>
    <xf numFmtId="0" fontId="11" fillId="0" borderId="55" xfId="0" applyFont="1" applyBorder="1" applyAlignment="1">
      <alignment horizontal="left" vertical="center" wrapText="1"/>
    </xf>
    <xf numFmtId="0" fontId="11" fillId="0" borderId="56" xfId="0" applyFont="1" applyBorder="1" applyAlignment="1">
      <alignment horizontal="left" vertical="center" wrapText="1"/>
    </xf>
    <xf numFmtId="0" fontId="11" fillId="0" borderId="57" xfId="0" applyFont="1" applyBorder="1" applyAlignment="1">
      <alignment horizontal="left" vertical="center" wrapText="1"/>
    </xf>
    <xf numFmtId="0" fontId="11" fillId="0" borderId="0" xfId="0" applyFont="1" applyBorder="1" applyAlignment="1">
      <alignment horizontal="center"/>
    </xf>
    <xf numFmtId="0" fontId="11" fillId="0" borderId="0" xfId="0" applyFont="1" applyBorder="1" applyAlignment="1">
      <alignment horizontal="center" vertical="top"/>
    </xf>
  </cellXfs>
  <cellStyles count="2">
    <cellStyle name="Normal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0</xdr:colOff>
      <xdr:row>23</xdr:row>
      <xdr:rowOff>95250</xdr:rowOff>
    </xdr:from>
    <xdr:to>
      <xdr:col>3</xdr:col>
      <xdr:colOff>0</xdr:colOff>
      <xdr:row>25</xdr:row>
      <xdr:rowOff>114300</xdr:rowOff>
    </xdr:to>
    <xdr:grpSp>
      <xdr:nvGrpSpPr>
        <xdr:cNvPr id="18" name="Group 17">
          <a:extLst>
            <a:ext uri="{FF2B5EF4-FFF2-40B4-BE49-F238E27FC236}">
              <a16:creationId xmlns:a16="http://schemas.microsoft.com/office/drawing/2014/main" xmlns="" id="{BF8F91CE-3A80-4339-B965-7F1813CB6306}"/>
            </a:ext>
          </a:extLst>
        </xdr:cNvPr>
        <xdr:cNvGrpSpPr>
          <a:grpSpLocks/>
        </xdr:cNvGrpSpPr>
      </xdr:nvGrpSpPr>
      <xdr:grpSpPr bwMode="auto">
        <a:xfrm>
          <a:off x="0" y="8696325"/>
          <a:ext cx="1828800" cy="400050"/>
          <a:chOff x="0" y="0"/>
          <a:chExt cx="1023" cy="255"/>
        </a:xfrm>
      </xdr:grpSpPr>
      <xdr:sp macro="" textlink="">
        <xdr:nvSpPr>
          <xdr:cNvPr id="19" name="Text Box 18">
            <a:extLst>
              <a:ext uri="{FF2B5EF4-FFF2-40B4-BE49-F238E27FC236}">
                <a16:creationId xmlns:a16="http://schemas.microsoft.com/office/drawing/2014/main" xmlns="" id="{3192A573-311E-4D3C-9D8C-452F0541F1C1}"/>
              </a:ext>
            </a:extLst>
          </xdr:cNvPr>
          <xdr:cNvSpPr txBox="1">
            <a:spLocks noChangeArrowheads="1"/>
          </xdr:cNvSpPr>
        </xdr:nvSpPr>
        <xdr:spPr bwMode="auto">
          <a:xfrm>
            <a:off x="1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20" name="Text Box 19">
            <a:extLst>
              <a:ext uri="{FF2B5EF4-FFF2-40B4-BE49-F238E27FC236}">
                <a16:creationId xmlns:a16="http://schemas.microsoft.com/office/drawing/2014/main" xmlns="" id="{217756D2-E2C3-4A6E-B5F9-6AD0EEC8A086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1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endParaRPr lang="ru-RU"/>
          </a:p>
        </xdr:txBody>
      </xdr:sp>
      <xdr:sp macro="" textlink="">
        <xdr:nvSpPr>
          <xdr:cNvPr id="21" name="Text Box 20">
            <a:extLst>
              <a:ext uri="{FF2B5EF4-FFF2-40B4-BE49-F238E27FC236}">
                <a16:creationId xmlns:a16="http://schemas.microsoft.com/office/drawing/2014/main" xmlns="" id="{1F0C0B15-7415-4A2A-85AA-A41E93C614B4}"/>
              </a:ext>
            </a:extLst>
          </xdr:cNvPr>
          <xdr:cNvSpPr txBox="1">
            <a:spLocks noChangeArrowheads="1"/>
          </xdr:cNvSpPr>
        </xdr:nvSpPr>
        <xdr:spPr bwMode="auto">
          <a:xfrm>
            <a:off x="404" y="94"/>
            <a:ext cx="165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22" name="Line 21">
            <a:extLst>
              <a:ext uri="{FF2B5EF4-FFF2-40B4-BE49-F238E27FC236}">
                <a16:creationId xmlns:a16="http://schemas.microsoft.com/office/drawing/2014/main" xmlns="" id="{356C2D5C-9570-4A50-BA37-903AD9B74A8A}"/>
              </a:ext>
            </a:extLst>
          </xdr:cNvPr>
          <xdr:cNvSpPr>
            <a:spLocks noChangeShapeType="1"/>
          </xdr:cNvSpPr>
        </xdr:nvSpPr>
        <xdr:spPr bwMode="auto">
          <a:xfrm>
            <a:off x="404" y="94"/>
            <a:ext cx="165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3" name="Text Box 22">
            <a:extLst>
              <a:ext uri="{FF2B5EF4-FFF2-40B4-BE49-F238E27FC236}">
                <a16:creationId xmlns:a16="http://schemas.microsoft.com/office/drawing/2014/main" xmlns="" id="{B3E2D953-285A-4669-B210-FC08CD9B19FB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1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b" upright="1"/>
          <a:lstStyle/>
          <a:p>
            <a:pPr algn="ctr" rtl="0">
              <a:defRPr sz="1000"/>
            </a:pPr>
            <a:endParaRPr lang="ru-RU"/>
          </a:p>
        </xdr:txBody>
      </xdr:sp>
      <xdr:sp macro="" textlink="">
        <xdr:nvSpPr>
          <xdr:cNvPr id="24" name="Text Box 23">
            <a:extLst>
              <a:ext uri="{FF2B5EF4-FFF2-40B4-BE49-F238E27FC236}">
                <a16:creationId xmlns:a16="http://schemas.microsoft.com/office/drawing/2014/main" xmlns="" id="{251F702B-FA30-4F04-989C-4AD3837D4C7A}"/>
              </a:ext>
            </a:extLst>
          </xdr:cNvPr>
          <xdr:cNvSpPr txBox="1">
            <a:spLocks noChangeArrowheads="1"/>
          </xdr:cNvSpPr>
        </xdr:nvSpPr>
        <xdr:spPr bwMode="auto">
          <a:xfrm>
            <a:off x="625" y="94"/>
            <a:ext cx="347" cy="92"/>
          </a:xfrm>
          <a:prstGeom prst="rect">
            <a:avLst/>
          </a:prstGeom>
          <a:noFill/>
          <a:ln>
            <a:noFill/>
          </a:ln>
          <a:extLst>
            <a:ext uri="{909E8E84-426E-40DD-AFC4-6F175D3DCCD1}">
              <a14:hiddenFill xmlns:a14="http://schemas.microsoft.com/office/drawing/2010/main">
                <a:solidFill>
                  <a:srgbClr xmlns:mc="http://schemas.openxmlformats.org/markup-compatibility/2006" val="FFFFFF" mc:Ignorable="a14" a14:legacySpreadsheetColorIndex="9"/>
                </a:solidFill>
              </a14:hiddenFill>
            </a:ext>
            <a:ext uri="{91240B29-F687-4F45-9708-019B960494DF}">
              <a14:hiddenLine xmlns:a14="http://schemas.microsoft.com/office/drawing/2010/main" w="9525" cap="rnd">
                <a:solidFill>
                  <a:srgbClr xmlns:mc="http://schemas.openxmlformats.org/markup-compatibility/2006" val="000000" mc:Ignorable="a14" a14:legacySpreadsheetColorIndex="64"/>
                </a:solidFill>
                <a:miter lim="800000"/>
                <a:headEnd/>
                <a:tailEnd/>
              </a14:hiddenLine>
            </a:ext>
          </a:extLst>
        </xdr:spPr>
        <xdr:txBody>
          <a:bodyPr vertOverflow="clip" wrap="square" lIns="0" tIns="0" rIns="0" bIns="0" anchor="t" upright="1"/>
          <a:lstStyle/>
          <a:p>
            <a:pPr algn="ctr" rtl="0">
              <a:defRPr sz="1000"/>
            </a:pPr>
            <a:endParaRPr lang="ru-RU" sz="800" b="0" i="0" u="none" strike="noStrike" baseline="0">
              <a:solidFill>
                <a:srgbClr val="000000"/>
              </a:solidFill>
              <a:latin typeface="Sans Serif"/>
            </a:endParaRPr>
          </a:p>
        </xdr:txBody>
      </xdr:sp>
      <xdr:sp macro="" textlink="">
        <xdr:nvSpPr>
          <xdr:cNvPr id="25" name="Line 24">
            <a:extLst>
              <a:ext uri="{FF2B5EF4-FFF2-40B4-BE49-F238E27FC236}">
                <a16:creationId xmlns:a16="http://schemas.microsoft.com/office/drawing/2014/main" xmlns="" id="{1D8BE444-C714-48B9-B286-176F8CA4CC05}"/>
              </a:ext>
            </a:extLst>
          </xdr:cNvPr>
          <xdr:cNvSpPr>
            <a:spLocks noChangeShapeType="1"/>
          </xdr:cNvSpPr>
        </xdr:nvSpPr>
        <xdr:spPr bwMode="auto">
          <a:xfrm>
            <a:off x="625" y="94"/>
            <a:ext cx="347" cy="0"/>
          </a:xfrm>
          <a:prstGeom prst="line">
            <a:avLst/>
          </a:prstGeom>
          <a:noFill/>
          <a:ln w="9525">
            <a:solidFill>
              <a:srgbClr xmlns:mc="http://schemas.openxmlformats.org/markup-compatibility/2006" xmlns:a14="http://schemas.microsoft.com/office/drawing/2010/main" val="000000" mc:Ignorable="a14" a14:legacySpreadsheetColorIndex="64"/>
            </a:solidFill>
            <a:prstDash val="solid"/>
            <a:round/>
            <a:headEnd/>
            <a:tailEnd/>
          </a:ln>
          <a:extLst>
            <a:ext uri="{909E8E84-426E-40DD-AFC4-6F175D3DCCD1}">
              <a14:hiddenFill xmlns:a14="http://schemas.microsoft.com/office/drawing/2010/main">
                <a:noFill/>
              </a14:hiddenFill>
            </a:ext>
          </a:extLst>
        </xdr:spPr>
        <xdr:txBody>
          <a:bodyPr vertOverflow="clip" wrap="square" lIns="91440" tIns="45720" rIns="91440" bIns="45720" anchor="ctr" upright="1"/>
          <a:lstStyle/>
          <a:p>
            <a:pPr algn="ctr" rtl="0">
              <a:defRPr sz="1000"/>
            </a:pPr>
            <a:endParaRPr lang="ru-RU"/>
          </a:p>
        </xdr:txBody>
      </xdr:sp>
    </xdr:grpSp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222"/>
  <sheetViews>
    <sheetView showGridLines="0" tabSelected="1" view="pageBreakPreview" zoomScale="40" zoomScaleNormal="80" zoomScaleSheetLayoutView="40" workbookViewId="0">
      <selection activeCell="C24" sqref="C24"/>
    </sheetView>
  </sheetViews>
  <sheetFormatPr defaultRowHeight="12.75" customHeight="1" x14ac:dyDescent="0.4"/>
  <cols>
    <col min="1" max="1" width="103.5703125" style="67" customWidth="1"/>
    <col min="2" max="2" width="13.28515625" style="68" customWidth="1"/>
    <col min="3" max="3" width="49.42578125" style="67" customWidth="1"/>
    <col min="4" max="4" width="42.28515625" style="67" customWidth="1"/>
    <col min="5" max="5" width="41.42578125" style="69" customWidth="1"/>
    <col min="6" max="6" width="42.85546875" style="67" customWidth="1"/>
    <col min="7" max="16384" width="9.140625" style="1"/>
  </cols>
  <sheetData>
    <row r="1" spans="1:6" s="7" customFormat="1" ht="24.75" customHeight="1" x14ac:dyDescent="0.2">
      <c r="A1" s="86"/>
      <c r="B1" s="86"/>
      <c r="C1" s="86"/>
      <c r="D1" s="86"/>
      <c r="E1" s="5"/>
      <c r="F1" s="6"/>
    </row>
    <row r="2" spans="1:6" s="7" customFormat="1" ht="33" customHeight="1" thickBot="1" x14ac:dyDescent="0.25">
      <c r="A2" s="85" t="s">
        <v>0</v>
      </c>
      <c r="B2" s="85"/>
      <c r="C2" s="85"/>
      <c r="D2" s="85"/>
      <c r="E2" s="8"/>
      <c r="F2" s="9" t="s">
        <v>1</v>
      </c>
    </row>
    <row r="3" spans="1:6" s="7" customFormat="1" ht="30.75" x14ac:dyDescent="0.2">
      <c r="A3" s="10"/>
      <c r="B3" s="11"/>
      <c r="C3" s="10"/>
      <c r="D3" s="10"/>
      <c r="E3" s="12" t="s">
        <v>2</v>
      </c>
      <c r="F3" s="13" t="s">
        <v>3</v>
      </c>
    </row>
    <row r="4" spans="1:6" s="7" customFormat="1" ht="30.75" x14ac:dyDescent="0.2">
      <c r="A4" s="87" t="s">
        <v>400</v>
      </c>
      <c r="B4" s="87"/>
      <c r="C4" s="87"/>
      <c r="D4" s="87"/>
      <c r="E4" s="8" t="s">
        <v>4</v>
      </c>
      <c r="F4" s="14">
        <v>45078</v>
      </c>
    </row>
    <row r="5" spans="1:6" s="7" customFormat="1" ht="30.75" x14ac:dyDescent="0.2">
      <c r="A5" s="15"/>
      <c r="B5" s="16"/>
      <c r="C5" s="15"/>
      <c r="D5" s="15"/>
      <c r="E5" s="8" t="s">
        <v>6</v>
      </c>
      <c r="F5" s="17" t="s">
        <v>16</v>
      </c>
    </row>
    <row r="6" spans="1:6" s="7" customFormat="1" ht="73.5" customHeight="1" x14ac:dyDescent="0.2">
      <c r="A6" s="18" t="s">
        <v>7</v>
      </c>
      <c r="B6" s="88" t="s">
        <v>13</v>
      </c>
      <c r="C6" s="89"/>
      <c r="D6" s="89"/>
      <c r="E6" s="8" t="s">
        <v>8</v>
      </c>
      <c r="F6" s="17" t="s">
        <v>17</v>
      </c>
    </row>
    <row r="7" spans="1:6" s="7" customFormat="1" ht="72" customHeight="1" x14ac:dyDescent="0.2">
      <c r="A7" s="19" t="s">
        <v>9</v>
      </c>
      <c r="B7" s="90" t="s">
        <v>14</v>
      </c>
      <c r="C7" s="90"/>
      <c r="D7" s="90"/>
      <c r="E7" s="8" t="s">
        <v>10</v>
      </c>
      <c r="F7" s="20" t="s">
        <v>18</v>
      </c>
    </row>
    <row r="8" spans="1:6" s="7" customFormat="1" ht="32.25" customHeight="1" x14ac:dyDescent="0.2">
      <c r="A8" s="18" t="s">
        <v>373</v>
      </c>
      <c r="B8" s="21"/>
      <c r="C8" s="18"/>
      <c r="D8" s="22"/>
      <c r="E8" s="8"/>
      <c r="F8" s="17"/>
    </row>
    <row r="9" spans="1:6" s="7" customFormat="1" ht="31.5" thickBot="1" x14ac:dyDescent="0.25">
      <c r="A9" s="18" t="s">
        <v>15</v>
      </c>
      <c r="B9" s="21"/>
      <c r="C9" s="23"/>
      <c r="D9" s="22"/>
      <c r="E9" s="8" t="s">
        <v>11</v>
      </c>
      <c r="F9" s="24" t="s">
        <v>12</v>
      </c>
    </row>
    <row r="10" spans="1:6" s="7" customFormat="1" ht="42.75" customHeight="1" thickBot="1" x14ac:dyDescent="0.25">
      <c r="A10" s="85" t="s">
        <v>19</v>
      </c>
      <c r="B10" s="85"/>
      <c r="C10" s="85"/>
      <c r="D10" s="85"/>
      <c r="E10" s="25"/>
      <c r="F10" s="26"/>
    </row>
    <row r="11" spans="1:6" ht="4.1500000000000004" customHeight="1" x14ac:dyDescent="0.2">
      <c r="A11" s="76" t="s">
        <v>20</v>
      </c>
      <c r="B11" s="70" t="s">
        <v>21</v>
      </c>
      <c r="C11" s="70" t="s">
        <v>22</v>
      </c>
      <c r="D11" s="73" t="s">
        <v>23</v>
      </c>
      <c r="E11" s="82" t="s">
        <v>24</v>
      </c>
      <c r="F11" s="79" t="s">
        <v>25</v>
      </c>
    </row>
    <row r="12" spans="1:6" ht="3.6" customHeight="1" x14ac:dyDescent="0.2">
      <c r="A12" s="77"/>
      <c r="B12" s="71"/>
      <c r="C12" s="71"/>
      <c r="D12" s="74"/>
      <c r="E12" s="83"/>
      <c r="F12" s="80"/>
    </row>
    <row r="13" spans="1:6" ht="3" customHeight="1" x14ac:dyDescent="0.2">
      <c r="A13" s="77"/>
      <c r="B13" s="71"/>
      <c r="C13" s="71"/>
      <c r="D13" s="74"/>
      <c r="E13" s="83"/>
      <c r="F13" s="80"/>
    </row>
    <row r="14" spans="1:6" ht="3" customHeight="1" x14ac:dyDescent="0.2">
      <c r="A14" s="77"/>
      <c r="B14" s="71"/>
      <c r="C14" s="71"/>
      <c r="D14" s="74"/>
      <c r="E14" s="83"/>
      <c r="F14" s="80"/>
    </row>
    <row r="15" spans="1:6" ht="3" customHeight="1" x14ac:dyDescent="0.2">
      <c r="A15" s="77"/>
      <c r="B15" s="71"/>
      <c r="C15" s="71"/>
      <c r="D15" s="74"/>
      <c r="E15" s="83"/>
      <c r="F15" s="80"/>
    </row>
    <row r="16" spans="1:6" ht="3" customHeight="1" x14ac:dyDescent="0.2">
      <c r="A16" s="77"/>
      <c r="B16" s="71"/>
      <c r="C16" s="71"/>
      <c r="D16" s="74"/>
      <c r="E16" s="83"/>
      <c r="F16" s="80"/>
    </row>
    <row r="17" spans="1:6" s="4" customFormat="1" ht="76.5" customHeight="1" x14ac:dyDescent="0.4">
      <c r="A17" s="78"/>
      <c r="B17" s="72"/>
      <c r="C17" s="72"/>
      <c r="D17" s="75"/>
      <c r="E17" s="84"/>
      <c r="F17" s="81"/>
    </row>
    <row r="18" spans="1:6" ht="36" customHeight="1" thickBot="1" x14ac:dyDescent="0.25">
      <c r="A18" s="27">
        <v>1</v>
      </c>
      <c r="B18" s="28">
        <v>2</v>
      </c>
      <c r="C18" s="29">
        <v>3</v>
      </c>
      <c r="D18" s="30" t="s">
        <v>26</v>
      </c>
      <c r="E18" s="31" t="s">
        <v>27</v>
      </c>
      <c r="F18" s="32" t="s">
        <v>28</v>
      </c>
    </row>
    <row r="19" spans="1:6" ht="36" customHeight="1" x14ac:dyDescent="0.2">
      <c r="A19" s="33" t="s">
        <v>29</v>
      </c>
      <c r="B19" s="34" t="s">
        <v>30</v>
      </c>
      <c r="C19" s="35" t="s">
        <v>31</v>
      </c>
      <c r="D19" s="36">
        <f>D21+D198</f>
        <v>653341900</v>
      </c>
      <c r="E19" s="37">
        <f>E21+E198</f>
        <v>79612357.510000005</v>
      </c>
      <c r="F19" s="36">
        <f>IF(OR(D19="-",IF(E19="-",0,E19)&gt;=IF(D19="-",0,D19)),"-",IF(D19="-",0,D19)-IF(E19="-",0,E19))</f>
        <v>573729542.49000001</v>
      </c>
    </row>
    <row r="20" spans="1:6" ht="36.75" customHeight="1" x14ac:dyDescent="0.2">
      <c r="A20" s="33" t="s">
        <v>32</v>
      </c>
      <c r="B20" s="38"/>
      <c r="C20" s="39"/>
      <c r="D20" s="40"/>
      <c r="E20" s="41"/>
      <c r="F20" s="42"/>
    </row>
    <row r="21" spans="1:6" ht="41.25" customHeight="1" x14ac:dyDescent="0.2">
      <c r="A21" s="33" t="s">
        <v>33</v>
      </c>
      <c r="B21" s="43" t="s">
        <v>30</v>
      </c>
      <c r="C21" s="44" t="s">
        <v>34</v>
      </c>
      <c r="D21" s="37">
        <f>D22+D59+D83+D121+D137+D141+D161+D185+D69</f>
        <v>167005800</v>
      </c>
      <c r="E21" s="37">
        <f>E22+E59+E83+E121+E137+E141+E161+E185+E69+E117</f>
        <v>61314247.060000002</v>
      </c>
      <c r="F21" s="45">
        <f t="shared" ref="F21:F83" si="0">IF(OR(D21="-",IF(E21="-",0,E21)&gt;=IF(D21="-",0,D21)),"-",IF(D21="-",0,D21)-IF(E21="-",0,E21))</f>
        <v>105691552.94</v>
      </c>
    </row>
    <row r="22" spans="1:6" ht="35.25" customHeight="1" x14ac:dyDescent="0.2">
      <c r="A22" s="33" t="s">
        <v>35</v>
      </c>
      <c r="B22" s="46" t="s">
        <v>30</v>
      </c>
      <c r="C22" s="47" t="s">
        <v>156</v>
      </c>
      <c r="D22" s="48">
        <f>D23</f>
        <v>80491100</v>
      </c>
      <c r="E22" s="48">
        <f>E23</f>
        <v>24998038.73</v>
      </c>
      <c r="F22" s="49">
        <f t="shared" si="0"/>
        <v>55493061.269999996</v>
      </c>
    </row>
    <row r="23" spans="1:6" ht="45" customHeight="1" x14ac:dyDescent="0.2">
      <c r="A23" s="33" t="s">
        <v>36</v>
      </c>
      <c r="B23" s="46" t="s">
        <v>30</v>
      </c>
      <c r="C23" s="47" t="s">
        <v>157</v>
      </c>
      <c r="D23" s="50">
        <f>FIO+D32</f>
        <v>80491100</v>
      </c>
      <c r="E23" s="48">
        <f>E24+E32+E40+E45+E47+E50+E55+E53+E57</f>
        <v>24998038.73</v>
      </c>
      <c r="F23" s="49">
        <f t="shared" si="0"/>
        <v>55493061.269999996</v>
      </c>
    </row>
    <row r="24" spans="1:6" ht="231" customHeight="1" x14ac:dyDescent="0.2">
      <c r="A24" s="33" t="s">
        <v>37</v>
      </c>
      <c r="B24" s="46" t="s">
        <v>30</v>
      </c>
      <c r="C24" s="47" t="s">
        <v>158</v>
      </c>
      <c r="D24" s="50">
        <v>79723000</v>
      </c>
      <c r="E24" s="48">
        <f>E25+E26+E27+E28</f>
        <v>23120052.800000001</v>
      </c>
      <c r="F24" s="49">
        <f t="shared" si="0"/>
        <v>56602947.200000003</v>
      </c>
    </row>
    <row r="25" spans="1:6" ht="308.25" customHeight="1" x14ac:dyDescent="0.2">
      <c r="A25" s="51" t="s">
        <v>38</v>
      </c>
      <c r="B25" s="46" t="s">
        <v>30</v>
      </c>
      <c r="C25" s="47" t="s">
        <v>159</v>
      </c>
      <c r="D25" s="50" t="s">
        <v>39</v>
      </c>
      <c r="E25" s="48">
        <v>23117070.879999999</v>
      </c>
      <c r="F25" s="49" t="str">
        <f t="shared" si="0"/>
        <v>-</v>
      </c>
    </row>
    <row r="26" spans="1:6" ht="258.75" hidden="1" customHeight="1" x14ac:dyDescent="0.2">
      <c r="A26" s="51" t="s">
        <v>40</v>
      </c>
      <c r="B26" s="46" t="s">
        <v>30</v>
      </c>
      <c r="C26" s="47" t="s">
        <v>160</v>
      </c>
      <c r="D26" s="50" t="s">
        <v>39</v>
      </c>
      <c r="E26" s="48">
        <v>0</v>
      </c>
      <c r="F26" s="49" t="str">
        <f t="shared" si="0"/>
        <v>-</v>
      </c>
    </row>
    <row r="27" spans="1:6" ht="309" customHeight="1" x14ac:dyDescent="0.2">
      <c r="A27" s="51" t="s">
        <v>41</v>
      </c>
      <c r="B27" s="46" t="s">
        <v>30</v>
      </c>
      <c r="C27" s="47" t="s">
        <v>161</v>
      </c>
      <c r="D27" s="50" t="s">
        <v>39</v>
      </c>
      <c r="E27" s="48">
        <v>2981.92</v>
      </c>
      <c r="F27" s="49" t="str">
        <f t="shared" si="0"/>
        <v>-</v>
      </c>
    </row>
    <row r="28" spans="1:6" ht="254.25" hidden="1" customHeight="1" x14ac:dyDescent="0.2">
      <c r="A28" s="51" t="s">
        <v>140</v>
      </c>
      <c r="B28" s="46" t="s">
        <v>30</v>
      </c>
      <c r="C28" s="47" t="s">
        <v>162</v>
      </c>
      <c r="D28" s="50" t="s">
        <v>39</v>
      </c>
      <c r="E28" s="48">
        <v>0</v>
      </c>
      <c r="F28" s="49" t="str">
        <f t="shared" si="0"/>
        <v>-</v>
      </c>
    </row>
    <row r="29" spans="1:6" s="2" customFormat="1" ht="71.45" hidden="1" customHeight="1" x14ac:dyDescent="0.2">
      <c r="A29" s="52" t="s">
        <v>148</v>
      </c>
      <c r="B29" s="53" t="s">
        <v>30</v>
      </c>
      <c r="C29" s="54" t="s">
        <v>162</v>
      </c>
      <c r="D29" s="48" t="s">
        <v>39</v>
      </c>
      <c r="E29" s="48">
        <v>0</v>
      </c>
      <c r="F29" s="55" t="str">
        <f t="shared" si="0"/>
        <v>-</v>
      </c>
    </row>
    <row r="30" spans="1:6" s="2" customFormat="1" ht="71.45" hidden="1" customHeight="1" x14ac:dyDescent="0.2">
      <c r="A30" s="52"/>
      <c r="B30" s="53"/>
      <c r="C30" s="47" t="s">
        <v>162</v>
      </c>
      <c r="D30" s="50" t="s">
        <v>39</v>
      </c>
      <c r="E30" s="48">
        <v>0</v>
      </c>
      <c r="F30" s="55" t="str">
        <f t="shared" si="0"/>
        <v>-</v>
      </c>
    </row>
    <row r="31" spans="1:6" s="2" customFormat="1" ht="90" hidden="1" customHeight="1" x14ac:dyDescent="0.2">
      <c r="A31" s="51" t="s">
        <v>148</v>
      </c>
      <c r="B31" s="46" t="s">
        <v>30</v>
      </c>
      <c r="C31" s="47" t="s">
        <v>162</v>
      </c>
      <c r="D31" s="50" t="s">
        <v>39</v>
      </c>
      <c r="E31" s="48">
        <v>-3.43</v>
      </c>
      <c r="F31" s="55" t="str">
        <f t="shared" si="0"/>
        <v>-</v>
      </c>
    </row>
    <row r="32" spans="1:6" ht="316.5" customHeight="1" x14ac:dyDescent="0.2">
      <c r="A32" s="51" t="s">
        <v>42</v>
      </c>
      <c r="B32" s="46" t="s">
        <v>30</v>
      </c>
      <c r="C32" s="47" t="s">
        <v>163</v>
      </c>
      <c r="D32" s="50">
        <v>768100</v>
      </c>
      <c r="E32" s="48">
        <f>E33+E34+E35+E36+E37+E38+E39</f>
        <v>285125.08</v>
      </c>
      <c r="F32" s="49">
        <f t="shared" si="0"/>
        <v>482974.92</v>
      </c>
    </row>
    <row r="33" spans="1:6" ht="409.5" customHeight="1" x14ac:dyDescent="0.2">
      <c r="A33" s="51" t="s">
        <v>43</v>
      </c>
      <c r="B33" s="46" t="s">
        <v>30</v>
      </c>
      <c r="C33" s="47" t="s">
        <v>164</v>
      </c>
      <c r="D33" s="50"/>
      <c r="E33" s="48">
        <v>285061.95</v>
      </c>
      <c r="F33" s="49" t="str">
        <f t="shared" si="0"/>
        <v>-</v>
      </c>
    </row>
    <row r="34" spans="1:6" ht="342.75" hidden="1" customHeight="1" x14ac:dyDescent="0.2">
      <c r="A34" s="51" t="s">
        <v>44</v>
      </c>
      <c r="B34" s="46" t="s">
        <v>30</v>
      </c>
      <c r="C34" s="47" t="s">
        <v>165</v>
      </c>
      <c r="D34" s="50" t="s">
        <v>39</v>
      </c>
      <c r="E34" s="48">
        <v>0</v>
      </c>
      <c r="F34" s="49" t="str">
        <f t="shared" si="0"/>
        <v>-</v>
      </c>
    </row>
    <row r="35" spans="1:6" ht="382.5" customHeight="1" x14ac:dyDescent="0.2">
      <c r="A35" s="51" t="s">
        <v>45</v>
      </c>
      <c r="B35" s="46" t="s">
        <v>30</v>
      </c>
      <c r="C35" s="47" t="s">
        <v>166</v>
      </c>
      <c r="D35" s="50" t="s">
        <v>39</v>
      </c>
      <c r="E35" s="48">
        <v>63.13</v>
      </c>
      <c r="F35" s="49" t="str">
        <f t="shared" si="0"/>
        <v>-</v>
      </c>
    </row>
    <row r="36" spans="1:6" ht="95.45" hidden="1" customHeight="1" x14ac:dyDescent="0.2">
      <c r="A36" s="51" t="s">
        <v>147</v>
      </c>
      <c r="B36" s="46"/>
      <c r="C36" s="47" t="s">
        <v>146</v>
      </c>
      <c r="D36" s="50" t="s">
        <v>39</v>
      </c>
      <c r="E36" s="48">
        <v>0</v>
      </c>
      <c r="F36" s="49"/>
    </row>
    <row r="37" spans="1:6" s="2" customFormat="1" ht="155.44999999999999" hidden="1" customHeight="1" x14ac:dyDescent="0.2">
      <c r="A37" s="52" t="s">
        <v>308</v>
      </c>
      <c r="B37" s="53" t="s">
        <v>30</v>
      </c>
      <c r="C37" s="54" t="s">
        <v>166</v>
      </c>
      <c r="D37" s="48" t="s">
        <v>39</v>
      </c>
      <c r="E37" s="48">
        <v>0</v>
      </c>
      <c r="F37" s="55" t="s">
        <v>39</v>
      </c>
    </row>
    <row r="38" spans="1:6" s="2" customFormat="1" ht="390.75" hidden="1" customHeight="1" x14ac:dyDescent="0.2">
      <c r="A38" s="52" t="s">
        <v>45</v>
      </c>
      <c r="B38" s="53" t="s">
        <v>30</v>
      </c>
      <c r="C38" s="54" t="s">
        <v>166</v>
      </c>
      <c r="D38" s="48" t="s">
        <v>39</v>
      </c>
      <c r="E38" s="48">
        <v>0</v>
      </c>
      <c r="F38" s="55"/>
    </row>
    <row r="39" spans="1:6" s="2" customFormat="1" ht="313.5" hidden="1" customHeight="1" x14ac:dyDescent="0.2">
      <c r="A39" s="52" t="s">
        <v>343</v>
      </c>
      <c r="B39" s="53" t="s">
        <v>30</v>
      </c>
      <c r="C39" s="54" t="s">
        <v>344</v>
      </c>
      <c r="D39" s="48" t="s">
        <v>39</v>
      </c>
      <c r="E39" s="48">
        <v>0</v>
      </c>
      <c r="F39" s="55"/>
    </row>
    <row r="40" spans="1:6" ht="154.5" customHeight="1" x14ac:dyDescent="0.2">
      <c r="A40" s="33" t="s">
        <v>46</v>
      </c>
      <c r="B40" s="46" t="s">
        <v>30</v>
      </c>
      <c r="C40" s="47" t="s">
        <v>167</v>
      </c>
      <c r="D40" s="50" t="s">
        <v>39</v>
      </c>
      <c r="E40" s="48">
        <f>E41+E42+E43+E44</f>
        <v>19957.560000000001</v>
      </c>
      <c r="F40" s="49" t="str">
        <f t="shared" si="0"/>
        <v>-</v>
      </c>
    </row>
    <row r="41" spans="1:6" ht="216" customHeight="1" x14ac:dyDescent="0.2">
      <c r="A41" s="33" t="s">
        <v>47</v>
      </c>
      <c r="B41" s="46" t="s">
        <v>30</v>
      </c>
      <c r="C41" s="47" t="s">
        <v>168</v>
      </c>
      <c r="D41" s="50" t="s">
        <v>39</v>
      </c>
      <c r="E41" s="48">
        <v>19220.93</v>
      </c>
      <c r="F41" s="49" t="str">
        <f t="shared" si="0"/>
        <v>-</v>
      </c>
    </row>
    <row r="42" spans="1:6" ht="148.5" hidden="1" customHeight="1" x14ac:dyDescent="0.2">
      <c r="A42" s="33" t="s">
        <v>48</v>
      </c>
      <c r="B42" s="46" t="s">
        <v>30</v>
      </c>
      <c r="C42" s="47" t="s">
        <v>169</v>
      </c>
      <c r="D42" s="50" t="s">
        <v>39</v>
      </c>
      <c r="E42" s="48">
        <v>0</v>
      </c>
      <c r="F42" s="49" t="str">
        <f t="shared" si="0"/>
        <v>-</v>
      </c>
    </row>
    <row r="43" spans="1:6" ht="229.5" customHeight="1" x14ac:dyDescent="0.2">
      <c r="A43" s="33" t="s">
        <v>49</v>
      </c>
      <c r="B43" s="46" t="s">
        <v>30</v>
      </c>
      <c r="C43" s="47" t="s">
        <v>170</v>
      </c>
      <c r="D43" s="50" t="s">
        <v>39</v>
      </c>
      <c r="E43" s="48">
        <v>736.63</v>
      </c>
      <c r="F43" s="49" t="str">
        <f t="shared" si="0"/>
        <v>-</v>
      </c>
    </row>
    <row r="44" spans="1:6" ht="162.75" hidden="1" customHeight="1" x14ac:dyDescent="0.2">
      <c r="A44" s="33" t="s">
        <v>50</v>
      </c>
      <c r="B44" s="46" t="s">
        <v>30</v>
      </c>
      <c r="C44" s="47" t="s">
        <v>171</v>
      </c>
      <c r="D44" s="50" t="s">
        <v>39</v>
      </c>
      <c r="E44" s="48">
        <v>0</v>
      </c>
      <c r="F44" s="49" t="str">
        <f t="shared" si="0"/>
        <v>-</v>
      </c>
    </row>
    <row r="45" spans="1:6" s="2" customFormat="1" ht="159.75" hidden="1" customHeight="1" x14ac:dyDescent="0.2">
      <c r="A45" s="56" t="s">
        <v>141</v>
      </c>
      <c r="B45" s="53" t="s">
        <v>30</v>
      </c>
      <c r="C45" s="54" t="s">
        <v>172</v>
      </c>
      <c r="D45" s="48" t="s">
        <v>39</v>
      </c>
      <c r="E45" s="48">
        <f>E46</f>
        <v>0</v>
      </c>
      <c r="F45" s="55"/>
    </row>
    <row r="46" spans="1:6" s="2" customFormat="1" ht="237.75" hidden="1" customHeight="1" x14ac:dyDescent="0.2">
      <c r="A46" s="56" t="s">
        <v>142</v>
      </c>
      <c r="B46" s="53" t="s">
        <v>30</v>
      </c>
      <c r="C46" s="54" t="s">
        <v>173</v>
      </c>
      <c r="D46" s="48" t="s">
        <v>39</v>
      </c>
      <c r="E46" s="48">
        <v>0</v>
      </c>
      <c r="F46" s="55" t="str">
        <f t="shared" si="0"/>
        <v>-</v>
      </c>
    </row>
    <row r="47" spans="1:6" s="2" customFormat="1" ht="263.25" customHeight="1" x14ac:dyDescent="0.2">
      <c r="A47" s="56" t="s">
        <v>317</v>
      </c>
      <c r="B47" s="46" t="s">
        <v>30</v>
      </c>
      <c r="C47" s="54" t="s">
        <v>318</v>
      </c>
      <c r="D47" s="48" t="s">
        <v>39</v>
      </c>
      <c r="E47" s="48">
        <f>E48+E49</f>
        <v>1257743.94</v>
      </c>
      <c r="F47" s="55" t="str">
        <f t="shared" si="0"/>
        <v>-</v>
      </c>
    </row>
    <row r="48" spans="1:6" s="2" customFormat="1" ht="373.5" customHeight="1" x14ac:dyDescent="0.2">
      <c r="A48" s="56" t="s">
        <v>319</v>
      </c>
      <c r="B48" s="46" t="s">
        <v>30</v>
      </c>
      <c r="C48" s="54" t="s">
        <v>320</v>
      </c>
      <c r="D48" s="48" t="s">
        <v>39</v>
      </c>
      <c r="E48" s="48">
        <v>1257743.94</v>
      </c>
      <c r="F48" s="55" t="str">
        <f t="shared" si="0"/>
        <v>-</v>
      </c>
    </row>
    <row r="49" spans="1:6" s="2" customFormat="1" ht="300.75" hidden="1" customHeight="1" x14ac:dyDescent="0.2">
      <c r="A49" s="56" t="s">
        <v>326</v>
      </c>
      <c r="B49" s="46" t="s">
        <v>30</v>
      </c>
      <c r="C49" s="54" t="s">
        <v>327</v>
      </c>
      <c r="D49" s="48" t="s">
        <v>39</v>
      </c>
      <c r="E49" s="48">
        <v>0</v>
      </c>
      <c r="F49" s="55" t="str">
        <f t="shared" si="0"/>
        <v>-</v>
      </c>
    </row>
    <row r="50" spans="1:6" s="2" customFormat="1" ht="282.75" hidden="1" customHeight="1" x14ac:dyDescent="0.2">
      <c r="A50" s="56" t="s">
        <v>365</v>
      </c>
      <c r="B50" s="46" t="s">
        <v>30</v>
      </c>
      <c r="C50" s="54" t="s">
        <v>366</v>
      </c>
      <c r="D50" s="48" t="s">
        <v>39</v>
      </c>
      <c r="E50" s="48">
        <f>E51+E52</f>
        <v>0</v>
      </c>
      <c r="F50" s="55" t="str">
        <f t="shared" si="0"/>
        <v>-</v>
      </c>
    </row>
    <row r="51" spans="1:6" s="2" customFormat="1" ht="315.75" hidden="1" customHeight="1" x14ac:dyDescent="0.2">
      <c r="A51" s="56" t="s">
        <v>367</v>
      </c>
      <c r="B51" s="46" t="s">
        <v>30</v>
      </c>
      <c r="C51" s="54" t="s">
        <v>368</v>
      </c>
      <c r="D51" s="48" t="s">
        <v>39</v>
      </c>
      <c r="E51" s="48">
        <v>0</v>
      </c>
      <c r="F51" s="55" t="str">
        <f t="shared" si="0"/>
        <v>-</v>
      </c>
    </row>
    <row r="52" spans="1:6" s="2" customFormat="1" ht="370.5" hidden="1" customHeight="1" x14ac:dyDescent="0.2">
      <c r="A52" s="56" t="s">
        <v>369</v>
      </c>
      <c r="B52" s="46" t="s">
        <v>30</v>
      </c>
      <c r="C52" s="54" t="s">
        <v>370</v>
      </c>
      <c r="D52" s="48" t="s">
        <v>39</v>
      </c>
      <c r="E52" s="48">
        <v>0</v>
      </c>
      <c r="F52" s="55" t="str">
        <f t="shared" si="0"/>
        <v>-</v>
      </c>
    </row>
    <row r="53" spans="1:6" s="2" customFormat="1" ht="300.75" customHeight="1" x14ac:dyDescent="0.2">
      <c r="A53" s="56" t="s">
        <v>365</v>
      </c>
      <c r="B53" s="46" t="s">
        <v>30</v>
      </c>
      <c r="C53" s="54" t="s">
        <v>366</v>
      </c>
      <c r="D53" s="48" t="s">
        <v>39</v>
      </c>
      <c r="E53" s="48">
        <f>E54</f>
        <v>-54.58</v>
      </c>
      <c r="F53" s="55" t="str">
        <f t="shared" si="0"/>
        <v>-</v>
      </c>
    </row>
    <row r="54" spans="1:6" s="2" customFormat="1" ht="366.75" customHeight="1" x14ac:dyDescent="0.2">
      <c r="A54" s="56" t="s">
        <v>391</v>
      </c>
      <c r="B54" s="46" t="s">
        <v>30</v>
      </c>
      <c r="C54" s="54" t="s">
        <v>370</v>
      </c>
      <c r="D54" s="48" t="s">
        <v>39</v>
      </c>
      <c r="E54" s="48">
        <v>-54.58</v>
      </c>
      <c r="F54" s="55" t="str">
        <f t="shared" si="0"/>
        <v>-</v>
      </c>
    </row>
    <row r="55" spans="1:6" s="2" customFormat="1" ht="189.75" customHeight="1" x14ac:dyDescent="0.2">
      <c r="A55" s="56" t="s">
        <v>387</v>
      </c>
      <c r="B55" s="46" t="s">
        <v>30</v>
      </c>
      <c r="C55" s="54" t="s">
        <v>388</v>
      </c>
      <c r="D55" s="48" t="s">
        <v>39</v>
      </c>
      <c r="E55" s="48">
        <f>E56</f>
        <v>247713.93</v>
      </c>
      <c r="F55" s="55"/>
    </row>
    <row r="56" spans="1:6" s="2" customFormat="1" ht="276" customHeight="1" x14ac:dyDescent="0.2">
      <c r="A56" s="56" t="s">
        <v>390</v>
      </c>
      <c r="B56" s="46" t="s">
        <v>30</v>
      </c>
      <c r="C56" s="54" t="s">
        <v>389</v>
      </c>
      <c r="D56" s="48" t="s">
        <v>39</v>
      </c>
      <c r="E56" s="48">
        <v>247713.93</v>
      </c>
      <c r="F56" s="55"/>
    </row>
    <row r="57" spans="1:6" s="2" customFormat="1" ht="159.75" customHeight="1" x14ac:dyDescent="0.2">
      <c r="A57" s="56" t="s">
        <v>395</v>
      </c>
      <c r="B57" s="46" t="s">
        <v>30</v>
      </c>
      <c r="C57" s="54" t="s">
        <v>394</v>
      </c>
      <c r="D57" s="48" t="s">
        <v>39</v>
      </c>
      <c r="E57" s="48">
        <f>E58</f>
        <v>67500</v>
      </c>
      <c r="F57" s="55"/>
    </row>
    <row r="58" spans="1:6" s="2" customFormat="1" ht="234.75" customHeight="1" x14ac:dyDescent="0.2">
      <c r="A58" s="56" t="s">
        <v>392</v>
      </c>
      <c r="B58" s="46" t="s">
        <v>30</v>
      </c>
      <c r="C58" s="54" t="s">
        <v>393</v>
      </c>
      <c r="D58" s="48" t="s">
        <v>39</v>
      </c>
      <c r="E58" s="48">
        <v>67500</v>
      </c>
      <c r="F58" s="55"/>
    </row>
    <row r="59" spans="1:6" ht="109.5" customHeight="1" x14ac:dyDescent="0.2">
      <c r="A59" s="33" t="s">
        <v>51</v>
      </c>
      <c r="B59" s="46" t="s">
        <v>30</v>
      </c>
      <c r="C59" s="47" t="s">
        <v>174</v>
      </c>
      <c r="D59" s="48">
        <f>D60</f>
        <v>3141000</v>
      </c>
      <c r="E59" s="48">
        <f>E60</f>
        <v>1417774.25</v>
      </c>
      <c r="F59" s="49">
        <f t="shared" si="0"/>
        <v>1723225.75</v>
      </c>
    </row>
    <row r="60" spans="1:6" ht="114.75" customHeight="1" x14ac:dyDescent="0.2">
      <c r="A60" s="33" t="s">
        <v>52</v>
      </c>
      <c r="B60" s="46" t="s">
        <v>30</v>
      </c>
      <c r="C60" s="47" t="s">
        <v>175</v>
      </c>
      <c r="D60" s="48">
        <f>D61+D63+D65+D67</f>
        <v>3141000</v>
      </c>
      <c r="E60" s="48">
        <f>E61+E63+E65+E67</f>
        <v>1417774.25</v>
      </c>
      <c r="F60" s="49">
        <f t="shared" si="0"/>
        <v>1723225.75</v>
      </c>
    </row>
    <row r="61" spans="1:6" ht="225" customHeight="1" x14ac:dyDescent="0.2">
      <c r="A61" s="33" t="s">
        <v>53</v>
      </c>
      <c r="B61" s="46" t="s">
        <v>30</v>
      </c>
      <c r="C61" s="47" t="s">
        <v>176</v>
      </c>
      <c r="D61" s="50">
        <f>D62</f>
        <v>1487700</v>
      </c>
      <c r="E61" s="48">
        <f>E62</f>
        <v>731008.57</v>
      </c>
      <c r="F61" s="49">
        <f t="shared" si="0"/>
        <v>756691.43</v>
      </c>
    </row>
    <row r="62" spans="1:6" ht="313.5" customHeight="1" x14ac:dyDescent="0.2">
      <c r="A62" s="51" t="s">
        <v>54</v>
      </c>
      <c r="B62" s="46" t="s">
        <v>30</v>
      </c>
      <c r="C62" s="47" t="s">
        <v>177</v>
      </c>
      <c r="D62" s="50">
        <v>1487700</v>
      </c>
      <c r="E62" s="48">
        <v>731008.57</v>
      </c>
      <c r="F62" s="49">
        <f t="shared" si="0"/>
        <v>756691.43</v>
      </c>
    </row>
    <row r="63" spans="1:6" ht="245.25" customHeight="1" x14ac:dyDescent="0.2">
      <c r="A63" s="51" t="s">
        <v>55</v>
      </c>
      <c r="B63" s="46" t="s">
        <v>30</v>
      </c>
      <c r="C63" s="47" t="s">
        <v>178</v>
      </c>
      <c r="D63" s="50">
        <f>D64</f>
        <v>10400</v>
      </c>
      <c r="E63" s="48">
        <f>E64</f>
        <v>3627.13</v>
      </c>
      <c r="F63" s="49">
        <f t="shared" si="0"/>
        <v>6772.87</v>
      </c>
    </row>
    <row r="64" spans="1:6" ht="345.75" customHeight="1" x14ac:dyDescent="0.2">
      <c r="A64" s="51" t="s">
        <v>56</v>
      </c>
      <c r="B64" s="46" t="s">
        <v>30</v>
      </c>
      <c r="C64" s="47" t="s">
        <v>179</v>
      </c>
      <c r="D64" s="50">
        <v>10400</v>
      </c>
      <c r="E64" s="48">
        <v>3627.13</v>
      </c>
      <c r="F64" s="49">
        <f t="shared" si="0"/>
        <v>6772.87</v>
      </c>
    </row>
    <row r="65" spans="1:6" ht="211.5" customHeight="1" x14ac:dyDescent="0.2">
      <c r="A65" s="33" t="s">
        <v>57</v>
      </c>
      <c r="B65" s="46" t="s">
        <v>30</v>
      </c>
      <c r="C65" s="47" t="s">
        <v>180</v>
      </c>
      <c r="D65" s="50">
        <f>D66</f>
        <v>1839100</v>
      </c>
      <c r="E65" s="48">
        <f>E66</f>
        <v>774219.86</v>
      </c>
      <c r="F65" s="49">
        <f t="shared" si="0"/>
        <v>1064880.1400000001</v>
      </c>
    </row>
    <row r="66" spans="1:6" ht="312.75" customHeight="1" x14ac:dyDescent="0.2">
      <c r="A66" s="51" t="s">
        <v>58</v>
      </c>
      <c r="B66" s="46" t="s">
        <v>30</v>
      </c>
      <c r="C66" s="47" t="s">
        <v>181</v>
      </c>
      <c r="D66" s="50">
        <v>1839100</v>
      </c>
      <c r="E66" s="48">
        <v>774219.86</v>
      </c>
      <c r="F66" s="49">
        <f t="shared" si="0"/>
        <v>1064880.1400000001</v>
      </c>
    </row>
    <row r="67" spans="1:6" ht="219" customHeight="1" x14ac:dyDescent="0.2">
      <c r="A67" s="33" t="s">
        <v>59</v>
      </c>
      <c r="B67" s="46" t="s">
        <v>30</v>
      </c>
      <c r="C67" s="47" t="s">
        <v>182</v>
      </c>
      <c r="D67" s="50">
        <f>D68</f>
        <v>-196200</v>
      </c>
      <c r="E67" s="48">
        <f>E68</f>
        <v>-91081.31</v>
      </c>
      <c r="F67" s="49" t="str">
        <f t="shared" si="0"/>
        <v>-</v>
      </c>
    </row>
    <row r="68" spans="1:6" ht="300.75" customHeight="1" x14ac:dyDescent="0.2">
      <c r="A68" s="51" t="s">
        <v>60</v>
      </c>
      <c r="B68" s="46" t="s">
        <v>30</v>
      </c>
      <c r="C68" s="47" t="s">
        <v>183</v>
      </c>
      <c r="D68" s="50">
        <v>-196200</v>
      </c>
      <c r="E68" s="48">
        <v>-91081.31</v>
      </c>
      <c r="F68" s="49" t="str">
        <f t="shared" si="0"/>
        <v>-</v>
      </c>
    </row>
    <row r="69" spans="1:6" ht="44.25" customHeight="1" x14ac:dyDescent="0.2">
      <c r="A69" s="33" t="s">
        <v>61</v>
      </c>
      <c r="B69" s="46" t="s">
        <v>30</v>
      </c>
      <c r="C69" s="47" t="s">
        <v>184</v>
      </c>
      <c r="D69" s="50">
        <f>D70</f>
        <v>371000</v>
      </c>
      <c r="E69" s="48">
        <f>E70</f>
        <v>676934.8899999999</v>
      </c>
      <c r="F69" s="49" t="str">
        <f t="shared" si="0"/>
        <v>-</v>
      </c>
    </row>
    <row r="70" spans="1:6" ht="52.5" customHeight="1" x14ac:dyDescent="0.2">
      <c r="A70" s="33" t="s">
        <v>62</v>
      </c>
      <c r="B70" s="46" t="s">
        <v>30</v>
      </c>
      <c r="C70" s="47" t="s">
        <v>185</v>
      </c>
      <c r="D70" s="50">
        <f>D71</f>
        <v>371000</v>
      </c>
      <c r="E70" s="48">
        <f>E71+E76</f>
        <v>676934.8899999999</v>
      </c>
      <c r="F70" s="49" t="str">
        <f t="shared" si="0"/>
        <v>-</v>
      </c>
    </row>
    <row r="71" spans="1:6" ht="53.25" customHeight="1" x14ac:dyDescent="0.2">
      <c r="A71" s="33" t="s">
        <v>62</v>
      </c>
      <c r="B71" s="46" t="s">
        <v>30</v>
      </c>
      <c r="C71" s="47" t="s">
        <v>186</v>
      </c>
      <c r="D71" s="50">
        <v>371000</v>
      </c>
      <c r="E71" s="48">
        <f>E72+E73+E75+E74</f>
        <v>676934.8899999999</v>
      </c>
      <c r="F71" s="49" t="str">
        <f t="shared" si="0"/>
        <v>-</v>
      </c>
    </row>
    <row r="72" spans="1:6" ht="149.25" hidden="1" customHeight="1" x14ac:dyDescent="0.2">
      <c r="A72" s="33" t="s">
        <v>63</v>
      </c>
      <c r="B72" s="46" t="s">
        <v>30</v>
      </c>
      <c r="C72" s="47" t="s">
        <v>187</v>
      </c>
      <c r="D72" s="50" t="s">
        <v>39</v>
      </c>
      <c r="E72" s="48">
        <v>0</v>
      </c>
      <c r="F72" s="49" t="str">
        <f t="shared" si="0"/>
        <v>-</v>
      </c>
    </row>
    <row r="73" spans="1:6" ht="80.25" hidden="1" customHeight="1" x14ac:dyDescent="0.2">
      <c r="A73" s="33" t="s">
        <v>64</v>
      </c>
      <c r="B73" s="46" t="s">
        <v>30</v>
      </c>
      <c r="C73" s="47" t="s">
        <v>188</v>
      </c>
      <c r="D73" s="50" t="s">
        <v>39</v>
      </c>
      <c r="E73" s="48">
        <v>0</v>
      </c>
      <c r="F73" s="49" t="str">
        <f t="shared" si="0"/>
        <v>-</v>
      </c>
    </row>
    <row r="74" spans="1:6" ht="142.5" customHeight="1" x14ac:dyDescent="0.2">
      <c r="A74" s="33" t="s">
        <v>63</v>
      </c>
      <c r="B74" s="46" t="s">
        <v>30</v>
      </c>
      <c r="C74" s="47" t="s">
        <v>187</v>
      </c>
      <c r="D74" s="50" t="s">
        <v>39</v>
      </c>
      <c r="E74" s="48">
        <v>676806.32</v>
      </c>
      <c r="F74" s="49"/>
    </row>
    <row r="75" spans="1:6" ht="149.25" customHeight="1" x14ac:dyDescent="0.2">
      <c r="A75" s="33" t="s">
        <v>250</v>
      </c>
      <c r="B75" s="46" t="s">
        <v>30</v>
      </c>
      <c r="C75" s="47" t="s">
        <v>251</v>
      </c>
      <c r="D75" s="50" t="s">
        <v>39</v>
      </c>
      <c r="E75" s="48">
        <v>128.57</v>
      </c>
      <c r="F75" s="49" t="str">
        <f t="shared" si="0"/>
        <v>-</v>
      </c>
    </row>
    <row r="76" spans="1:6" s="2" customFormat="1" ht="34.15" hidden="1" customHeight="1" x14ac:dyDescent="0.2">
      <c r="A76" s="56" t="s">
        <v>254</v>
      </c>
      <c r="B76" s="53" t="s">
        <v>30</v>
      </c>
      <c r="C76" s="54" t="s">
        <v>255</v>
      </c>
      <c r="D76" s="48" t="s">
        <v>39</v>
      </c>
      <c r="E76" s="48">
        <f>E77</f>
        <v>0</v>
      </c>
      <c r="F76" s="49" t="str">
        <f t="shared" si="0"/>
        <v>-</v>
      </c>
    </row>
    <row r="77" spans="1:6" ht="38.450000000000003" hidden="1" customHeight="1" x14ac:dyDescent="0.2">
      <c r="A77" s="33" t="s">
        <v>252</v>
      </c>
      <c r="B77" s="46" t="s">
        <v>30</v>
      </c>
      <c r="C77" s="47" t="s">
        <v>253</v>
      </c>
      <c r="D77" s="50" t="s">
        <v>39</v>
      </c>
      <c r="E77" s="48">
        <v>0</v>
      </c>
      <c r="F77" s="49" t="str">
        <f t="shared" si="0"/>
        <v>-</v>
      </c>
    </row>
    <row r="78" spans="1:6" ht="60" hidden="1" customHeight="1" x14ac:dyDescent="0.2">
      <c r="A78" s="33" t="s">
        <v>63</v>
      </c>
      <c r="B78" s="46" t="s">
        <v>30</v>
      </c>
      <c r="C78" s="47" t="s">
        <v>187</v>
      </c>
      <c r="D78" s="50" t="s">
        <v>39</v>
      </c>
      <c r="E78" s="48">
        <v>0</v>
      </c>
      <c r="F78" s="49" t="str">
        <f t="shared" si="0"/>
        <v>-</v>
      </c>
    </row>
    <row r="79" spans="1:6" ht="34.15" hidden="1" customHeight="1" x14ac:dyDescent="0.2">
      <c r="A79" s="33" t="s">
        <v>64</v>
      </c>
      <c r="B79" s="46" t="s">
        <v>30</v>
      </c>
      <c r="C79" s="47" t="s">
        <v>188</v>
      </c>
      <c r="D79" s="50" t="s">
        <v>39</v>
      </c>
      <c r="E79" s="48">
        <v>0</v>
      </c>
      <c r="F79" s="49" t="str">
        <f t="shared" si="0"/>
        <v>-</v>
      </c>
    </row>
    <row r="80" spans="1:6" ht="53.45" hidden="1" customHeight="1" x14ac:dyDescent="0.2">
      <c r="A80" s="33" t="s">
        <v>250</v>
      </c>
      <c r="B80" s="46" t="s">
        <v>30</v>
      </c>
      <c r="C80" s="47" t="s">
        <v>300</v>
      </c>
      <c r="D80" s="50" t="s">
        <v>39</v>
      </c>
      <c r="E80" s="48">
        <v>0</v>
      </c>
      <c r="F80" s="49" t="str">
        <f t="shared" si="0"/>
        <v>-</v>
      </c>
    </row>
    <row r="81" spans="1:6" ht="34.9" hidden="1" customHeight="1" x14ac:dyDescent="0.2">
      <c r="A81" s="33" t="s">
        <v>64</v>
      </c>
      <c r="B81" s="46" t="s">
        <v>30</v>
      </c>
      <c r="C81" s="47" t="s">
        <v>188</v>
      </c>
      <c r="D81" s="50" t="s">
        <v>39</v>
      </c>
      <c r="E81" s="48">
        <v>0</v>
      </c>
      <c r="F81" s="49" t="str">
        <f t="shared" si="0"/>
        <v>-</v>
      </c>
    </row>
    <row r="82" spans="1:6" ht="67.5" hidden="1" customHeight="1" x14ac:dyDescent="0.2">
      <c r="A82" s="33" t="s">
        <v>250</v>
      </c>
      <c r="B82" s="46" t="s">
        <v>30</v>
      </c>
      <c r="C82" s="47" t="s">
        <v>300</v>
      </c>
      <c r="D82" s="50" t="s">
        <v>39</v>
      </c>
      <c r="E82" s="48">
        <v>0</v>
      </c>
      <c r="F82" s="49" t="str">
        <f t="shared" si="0"/>
        <v>-</v>
      </c>
    </row>
    <row r="83" spans="1:6" ht="36" customHeight="1" x14ac:dyDescent="0.2">
      <c r="A83" s="33" t="s">
        <v>65</v>
      </c>
      <c r="B83" s="46" t="s">
        <v>30</v>
      </c>
      <c r="C83" s="47" t="s">
        <v>189</v>
      </c>
      <c r="D83" s="48">
        <f>D84+D100+D90</f>
        <v>69696200</v>
      </c>
      <c r="E83" s="48">
        <f>E84+E100+E90</f>
        <v>16875274.73</v>
      </c>
      <c r="F83" s="49">
        <f t="shared" si="0"/>
        <v>52820925.269999996</v>
      </c>
    </row>
    <row r="84" spans="1:6" ht="54" customHeight="1" x14ac:dyDescent="0.2">
      <c r="A84" s="33" t="s">
        <v>66</v>
      </c>
      <c r="B84" s="46" t="s">
        <v>30</v>
      </c>
      <c r="C84" s="47" t="s">
        <v>190</v>
      </c>
      <c r="D84" s="50">
        <f>D85</f>
        <v>9573000</v>
      </c>
      <c r="E84" s="48">
        <f>E85</f>
        <v>436277.31</v>
      </c>
      <c r="F84" s="49">
        <f t="shared" ref="F84:F149" si="1">IF(OR(D84="-",IF(E84="-",0,E84)&gt;=IF(D84="-",0,D84)),"-",IF(D84="-",0,D84)-IF(E84="-",0,E84))</f>
        <v>9136722.6899999995</v>
      </c>
    </row>
    <row r="85" spans="1:6" ht="143.25" customHeight="1" x14ac:dyDescent="0.2">
      <c r="A85" s="33" t="s">
        <v>67</v>
      </c>
      <c r="B85" s="46" t="s">
        <v>30</v>
      </c>
      <c r="C85" s="47" t="s">
        <v>191</v>
      </c>
      <c r="D85" s="50">
        <v>9573000</v>
      </c>
      <c r="E85" s="48">
        <f>E86+E87+E88+E89</f>
        <v>436277.31</v>
      </c>
      <c r="F85" s="49">
        <f t="shared" si="1"/>
        <v>9136722.6899999995</v>
      </c>
    </row>
    <row r="86" spans="1:6" ht="213" customHeight="1" x14ac:dyDescent="0.2">
      <c r="A86" s="33" t="s">
        <v>68</v>
      </c>
      <c r="B86" s="46" t="s">
        <v>30</v>
      </c>
      <c r="C86" s="47" t="s">
        <v>192</v>
      </c>
      <c r="D86" s="50" t="s">
        <v>39</v>
      </c>
      <c r="E86" s="48">
        <v>436277.31</v>
      </c>
      <c r="F86" s="49" t="str">
        <f t="shared" si="1"/>
        <v>-</v>
      </c>
    </row>
    <row r="87" spans="1:6" ht="178.5" hidden="1" customHeight="1" x14ac:dyDescent="0.2">
      <c r="A87" s="33" t="s">
        <v>69</v>
      </c>
      <c r="B87" s="46" t="s">
        <v>30</v>
      </c>
      <c r="C87" s="47" t="s">
        <v>193</v>
      </c>
      <c r="D87" s="50" t="s">
        <v>39</v>
      </c>
      <c r="E87" s="48">
        <v>0</v>
      </c>
      <c r="F87" s="49" t="str">
        <f t="shared" si="1"/>
        <v>-</v>
      </c>
    </row>
    <row r="88" spans="1:6" ht="40.9" hidden="1" customHeight="1" x14ac:dyDescent="0.2">
      <c r="A88" s="56" t="s">
        <v>145</v>
      </c>
      <c r="B88" s="46" t="s">
        <v>30</v>
      </c>
      <c r="C88" s="47" t="s">
        <v>144</v>
      </c>
      <c r="D88" s="50" t="s">
        <v>39</v>
      </c>
      <c r="E88" s="48">
        <v>0</v>
      </c>
      <c r="F88" s="49" t="str">
        <f t="shared" si="1"/>
        <v>-</v>
      </c>
    </row>
    <row r="89" spans="1:6" ht="69" hidden="1" customHeight="1" x14ac:dyDescent="0.2">
      <c r="A89" s="33" t="s">
        <v>145</v>
      </c>
      <c r="B89" s="46" t="s">
        <v>30</v>
      </c>
      <c r="C89" s="47" t="s">
        <v>301</v>
      </c>
      <c r="D89" s="50" t="s">
        <v>39</v>
      </c>
      <c r="E89" s="48">
        <v>0</v>
      </c>
      <c r="F89" s="49" t="str">
        <f t="shared" si="1"/>
        <v>-</v>
      </c>
    </row>
    <row r="90" spans="1:6" ht="48.75" customHeight="1" x14ac:dyDescent="0.2">
      <c r="A90" s="56" t="s">
        <v>271</v>
      </c>
      <c r="B90" s="46" t="s">
        <v>30</v>
      </c>
      <c r="C90" s="47" t="s">
        <v>272</v>
      </c>
      <c r="D90" s="50">
        <f>D91+D96</f>
        <v>34457400</v>
      </c>
      <c r="E90" s="48">
        <f>E91+E96</f>
        <v>5130196.3100000005</v>
      </c>
      <c r="F90" s="49">
        <f t="shared" si="1"/>
        <v>29327203.689999998</v>
      </c>
    </row>
    <row r="91" spans="1:6" ht="59.25" customHeight="1" x14ac:dyDescent="0.2">
      <c r="A91" s="56" t="s">
        <v>273</v>
      </c>
      <c r="B91" s="46" t="s">
        <v>30</v>
      </c>
      <c r="C91" s="47" t="s">
        <v>274</v>
      </c>
      <c r="D91" s="50">
        <v>5630600</v>
      </c>
      <c r="E91" s="48">
        <f>E92+E93+E94</f>
        <v>2887810.07</v>
      </c>
      <c r="F91" s="49">
        <f t="shared" si="1"/>
        <v>2742789.93</v>
      </c>
    </row>
    <row r="92" spans="1:6" ht="148.5" customHeight="1" x14ac:dyDescent="0.2">
      <c r="A92" s="56" t="s">
        <v>275</v>
      </c>
      <c r="B92" s="46" t="s">
        <v>30</v>
      </c>
      <c r="C92" s="47" t="s">
        <v>276</v>
      </c>
      <c r="D92" s="50" t="s">
        <v>39</v>
      </c>
      <c r="E92" s="48">
        <v>2887810.07</v>
      </c>
      <c r="F92" s="49" t="str">
        <f t="shared" si="1"/>
        <v>-</v>
      </c>
    </row>
    <row r="93" spans="1:6" ht="87" hidden="1" customHeight="1" x14ac:dyDescent="0.2">
      <c r="A93" s="56" t="s">
        <v>277</v>
      </c>
      <c r="B93" s="46" t="s">
        <v>30</v>
      </c>
      <c r="C93" s="47" t="s">
        <v>278</v>
      </c>
      <c r="D93" s="50" t="s">
        <v>39</v>
      </c>
      <c r="E93" s="48">
        <v>0</v>
      </c>
      <c r="F93" s="49" t="str">
        <f t="shared" si="1"/>
        <v>-</v>
      </c>
    </row>
    <row r="94" spans="1:6" ht="39" hidden="1" customHeight="1" x14ac:dyDescent="0.2">
      <c r="A94" s="56" t="s">
        <v>360</v>
      </c>
      <c r="B94" s="46"/>
      <c r="C94" s="47" t="s">
        <v>359</v>
      </c>
      <c r="D94" s="50" t="s">
        <v>39</v>
      </c>
      <c r="E94" s="48">
        <v>0</v>
      </c>
      <c r="F94" s="49" t="str">
        <f t="shared" si="1"/>
        <v>-</v>
      </c>
    </row>
    <row r="95" spans="1:6" ht="44.45" hidden="1" customHeight="1" x14ac:dyDescent="0.2">
      <c r="A95" s="56"/>
      <c r="B95" s="46"/>
      <c r="C95" s="47"/>
      <c r="D95" s="50"/>
      <c r="E95" s="48"/>
      <c r="F95" s="49"/>
    </row>
    <row r="96" spans="1:6" ht="46.5" customHeight="1" x14ac:dyDescent="0.2">
      <c r="A96" s="56" t="s">
        <v>279</v>
      </c>
      <c r="B96" s="46" t="s">
        <v>30</v>
      </c>
      <c r="C96" s="47" t="s">
        <v>280</v>
      </c>
      <c r="D96" s="50">
        <v>28826800</v>
      </c>
      <c r="E96" s="48">
        <f>E97+E98+E99</f>
        <v>2242386.2400000002</v>
      </c>
      <c r="F96" s="49">
        <f t="shared" si="1"/>
        <v>26584413.759999998</v>
      </c>
    </row>
    <row r="97" spans="1:6" ht="138" customHeight="1" x14ac:dyDescent="0.2">
      <c r="A97" s="56" t="s">
        <v>281</v>
      </c>
      <c r="B97" s="46" t="s">
        <v>30</v>
      </c>
      <c r="C97" s="47" t="s">
        <v>282</v>
      </c>
      <c r="D97" s="50" t="s">
        <v>39</v>
      </c>
      <c r="E97" s="48">
        <v>2242386.2400000002</v>
      </c>
      <c r="F97" s="49" t="str">
        <f t="shared" si="1"/>
        <v>-</v>
      </c>
    </row>
    <row r="98" spans="1:6" ht="88.5" hidden="1" customHeight="1" x14ac:dyDescent="0.2">
      <c r="A98" s="56" t="s">
        <v>283</v>
      </c>
      <c r="B98" s="46" t="s">
        <v>30</v>
      </c>
      <c r="C98" s="47" t="s">
        <v>284</v>
      </c>
      <c r="D98" s="50" t="s">
        <v>39</v>
      </c>
      <c r="E98" s="48">
        <v>0</v>
      </c>
      <c r="F98" s="49" t="str">
        <f t="shared" si="1"/>
        <v>-</v>
      </c>
    </row>
    <row r="99" spans="1:6" ht="66" hidden="1" customHeight="1" x14ac:dyDescent="0.2">
      <c r="A99" s="56" t="s">
        <v>296</v>
      </c>
      <c r="B99" s="46" t="s">
        <v>30</v>
      </c>
      <c r="C99" s="47" t="s">
        <v>297</v>
      </c>
      <c r="D99" s="50" t="s">
        <v>39</v>
      </c>
      <c r="E99" s="48">
        <v>0</v>
      </c>
      <c r="F99" s="49"/>
    </row>
    <row r="100" spans="1:6" s="2" customFormat="1" ht="48.75" customHeight="1" x14ac:dyDescent="0.2">
      <c r="A100" s="56" t="s">
        <v>70</v>
      </c>
      <c r="B100" s="53" t="s">
        <v>30</v>
      </c>
      <c r="C100" s="54" t="s">
        <v>194</v>
      </c>
      <c r="D100" s="48">
        <f>D101+D111</f>
        <v>25665800</v>
      </c>
      <c r="E100" s="48">
        <f>E101+E111</f>
        <v>11308801.109999999</v>
      </c>
      <c r="F100" s="55">
        <f t="shared" si="1"/>
        <v>14356998.890000001</v>
      </c>
    </row>
    <row r="101" spans="1:6" s="2" customFormat="1" ht="60.75" customHeight="1" x14ac:dyDescent="0.2">
      <c r="A101" s="56" t="s">
        <v>71</v>
      </c>
      <c r="B101" s="53" t="s">
        <v>30</v>
      </c>
      <c r="C101" s="54" t="s">
        <v>195</v>
      </c>
      <c r="D101" s="48">
        <f>D102</f>
        <v>14310600</v>
      </c>
      <c r="E101" s="48">
        <f>E102</f>
        <v>10526477.35</v>
      </c>
      <c r="F101" s="55">
        <f t="shared" si="1"/>
        <v>3784122.6500000004</v>
      </c>
    </row>
    <row r="102" spans="1:6" s="2" customFormat="1" ht="114" customHeight="1" x14ac:dyDescent="0.2">
      <c r="A102" s="56" t="s">
        <v>72</v>
      </c>
      <c r="B102" s="53" t="s">
        <v>30</v>
      </c>
      <c r="C102" s="54" t="s">
        <v>196</v>
      </c>
      <c r="D102" s="48">
        <v>14310600</v>
      </c>
      <c r="E102" s="48">
        <f>E103+E104+E105+E107+E106+E108+E109+E110</f>
        <v>10526477.35</v>
      </c>
      <c r="F102" s="55">
        <f t="shared" si="1"/>
        <v>3784122.6500000004</v>
      </c>
    </row>
    <row r="103" spans="1:6" s="2" customFormat="1" ht="189.75" customHeight="1" x14ac:dyDescent="0.2">
      <c r="A103" s="56" t="s">
        <v>256</v>
      </c>
      <c r="B103" s="53" t="s">
        <v>30</v>
      </c>
      <c r="C103" s="54" t="s">
        <v>257</v>
      </c>
      <c r="D103" s="48" t="s">
        <v>39</v>
      </c>
      <c r="E103" s="48">
        <v>10526527.35</v>
      </c>
      <c r="F103" s="55" t="s">
        <v>39</v>
      </c>
    </row>
    <row r="104" spans="1:6" s="2" customFormat="1" ht="178.5" hidden="1" customHeight="1" x14ac:dyDescent="0.2">
      <c r="A104" s="56" t="s">
        <v>256</v>
      </c>
      <c r="B104" s="53" t="s">
        <v>30</v>
      </c>
      <c r="C104" s="54" t="s">
        <v>258</v>
      </c>
      <c r="D104" s="48" t="s">
        <v>39</v>
      </c>
      <c r="E104" s="48">
        <v>0</v>
      </c>
      <c r="F104" s="55" t="s">
        <v>39</v>
      </c>
    </row>
    <row r="105" spans="1:6" s="2" customFormat="1" ht="44.25" hidden="1" customHeight="1" x14ac:dyDescent="0.2">
      <c r="A105" s="56" t="s">
        <v>259</v>
      </c>
      <c r="B105" s="53" t="s">
        <v>30</v>
      </c>
      <c r="C105" s="54" t="s">
        <v>260</v>
      </c>
      <c r="D105" s="48" t="s">
        <v>39</v>
      </c>
      <c r="E105" s="48">
        <v>0</v>
      </c>
      <c r="F105" s="55" t="s">
        <v>39</v>
      </c>
    </row>
    <row r="106" spans="1:6" s="2" customFormat="1" ht="64.5" hidden="1" customHeight="1" x14ac:dyDescent="0.2">
      <c r="A106" s="56" t="s">
        <v>261</v>
      </c>
      <c r="B106" s="53" t="s">
        <v>30</v>
      </c>
      <c r="C106" s="54" t="s">
        <v>262</v>
      </c>
      <c r="D106" s="48" t="s">
        <v>39</v>
      </c>
      <c r="E106" s="48">
        <v>0</v>
      </c>
      <c r="F106" s="55"/>
    </row>
    <row r="107" spans="1:6" s="2" customFormat="1" ht="42.6" hidden="1" customHeight="1" x14ac:dyDescent="0.2">
      <c r="A107" s="56" t="s">
        <v>263</v>
      </c>
      <c r="B107" s="53" t="s">
        <v>30</v>
      </c>
      <c r="C107" s="54" t="s">
        <v>264</v>
      </c>
      <c r="D107" s="48" t="s">
        <v>39</v>
      </c>
      <c r="E107" s="48">
        <v>0</v>
      </c>
      <c r="F107" s="55" t="s">
        <v>39</v>
      </c>
    </row>
    <row r="108" spans="1:6" s="2" customFormat="1" ht="76.900000000000006" hidden="1" customHeight="1" x14ac:dyDescent="0.2">
      <c r="A108" s="56" t="s">
        <v>261</v>
      </c>
      <c r="B108" s="53" t="s">
        <v>30</v>
      </c>
      <c r="C108" s="54" t="s">
        <v>262</v>
      </c>
      <c r="D108" s="48" t="s">
        <v>39</v>
      </c>
      <c r="E108" s="48">
        <v>0</v>
      </c>
      <c r="F108" s="55" t="s">
        <v>39</v>
      </c>
    </row>
    <row r="109" spans="1:6" s="2" customFormat="1" ht="189.75" customHeight="1" x14ac:dyDescent="0.2">
      <c r="A109" s="56" t="s">
        <v>261</v>
      </c>
      <c r="B109" s="53" t="s">
        <v>30</v>
      </c>
      <c r="C109" s="54" t="s">
        <v>262</v>
      </c>
      <c r="D109" s="48" t="s">
        <v>39</v>
      </c>
      <c r="E109" s="48">
        <v>-50</v>
      </c>
      <c r="F109" s="55" t="s">
        <v>39</v>
      </c>
    </row>
    <row r="110" spans="1:6" s="2" customFormat="1" ht="120" hidden="1" customHeight="1" x14ac:dyDescent="0.2">
      <c r="A110" s="56" t="s">
        <v>325</v>
      </c>
      <c r="B110" s="53" t="s">
        <v>30</v>
      </c>
      <c r="C110" s="54" t="s">
        <v>264</v>
      </c>
      <c r="D110" s="48" t="s">
        <v>39</v>
      </c>
      <c r="E110" s="48">
        <v>0</v>
      </c>
      <c r="F110" s="55" t="s">
        <v>39</v>
      </c>
    </row>
    <row r="111" spans="1:6" s="2" customFormat="1" ht="55.5" customHeight="1" x14ac:dyDescent="0.2">
      <c r="A111" s="56" t="s">
        <v>73</v>
      </c>
      <c r="B111" s="53" t="s">
        <v>30</v>
      </c>
      <c r="C111" s="54" t="s">
        <v>197</v>
      </c>
      <c r="D111" s="48">
        <f>D112</f>
        <v>11355200</v>
      </c>
      <c r="E111" s="48">
        <f>E112</f>
        <v>782323.76</v>
      </c>
      <c r="F111" s="55">
        <f t="shared" si="1"/>
        <v>10572876.24</v>
      </c>
    </row>
    <row r="112" spans="1:6" s="2" customFormat="1" ht="115.5" customHeight="1" x14ac:dyDescent="0.2">
      <c r="A112" s="56" t="s">
        <v>74</v>
      </c>
      <c r="B112" s="53" t="s">
        <v>30</v>
      </c>
      <c r="C112" s="54" t="s">
        <v>198</v>
      </c>
      <c r="D112" s="48">
        <v>11355200</v>
      </c>
      <c r="E112" s="48">
        <f>E113+E114+E115+E116</f>
        <v>782323.76</v>
      </c>
      <c r="F112" s="55">
        <f t="shared" si="1"/>
        <v>10572876.24</v>
      </c>
    </row>
    <row r="113" spans="1:6" s="2" customFormat="1" ht="189" customHeight="1" x14ac:dyDescent="0.2">
      <c r="A113" s="56" t="s">
        <v>265</v>
      </c>
      <c r="B113" s="53" t="s">
        <v>30</v>
      </c>
      <c r="C113" s="54" t="s">
        <v>266</v>
      </c>
      <c r="D113" s="48" t="s">
        <v>39</v>
      </c>
      <c r="E113" s="48">
        <v>783023.76</v>
      </c>
      <c r="F113" s="55" t="s">
        <v>39</v>
      </c>
    </row>
    <row r="114" spans="1:6" s="2" customFormat="1" ht="155.25" hidden="1" customHeight="1" x14ac:dyDescent="0.2">
      <c r="A114" s="56" t="s">
        <v>267</v>
      </c>
      <c r="B114" s="53" t="s">
        <v>30</v>
      </c>
      <c r="C114" s="54" t="s">
        <v>268</v>
      </c>
      <c r="D114" s="48" t="s">
        <v>39</v>
      </c>
      <c r="E114" s="48">
        <v>0</v>
      </c>
      <c r="F114" s="55" t="s">
        <v>39</v>
      </c>
    </row>
    <row r="115" spans="1:6" s="2" customFormat="1" ht="185.25" customHeight="1" x14ac:dyDescent="0.2">
      <c r="A115" s="56" t="s">
        <v>270</v>
      </c>
      <c r="B115" s="53"/>
      <c r="C115" s="54" t="s">
        <v>269</v>
      </c>
      <c r="D115" s="48" t="s">
        <v>39</v>
      </c>
      <c r="E115" s="48">
        <v>-700</v>
      </c>
      <c r="F115" s="55"/>
    </row>
    <row r="116" spans="1:6" s="2" customFormat="1" ht="80.25" hidden="1" customHeight="1" x14ac:dyDescent="0.2">
      <c r="A116" s="56" t="s">
        <v>270</v>
      </c>
      <c r="B116" s="53" t="s">
        <v>30</v>
      </c>
      <c r="C116" s="54" t="s">
        <v>269</v>
      </c>
      <c r="D116" s="48" t="s">
        <v>39</v>
      </c>
      <c r="E116" s="48">
        <v>0</v>
      </c>
      <c r="F116" s="55"/>
    </row>
    <row r="117" spans="1:6" s="2" customFormat="1" ht="54.75" hidden="1" customHeight="1" x14ac:dyDescent="0.2">
      <c r="A117" s="56" t="s">
        <v>328</v>
      </c>
      <c r="B117" s="53" t="s">
        <v>30</v>
      </c>
      <c r="C117" s="54" t="s">
        <v>329</v>
      </c>
      <c r="D117" s="48" t="s">
        <v>39</v>
      </c>
      <c r="E117" s="48">
        <f>E118</f>
        <v>0</v>
      </c>
      <c r="F117" s="55"/>
    </row>
    <row r="118" spans="1:6" s="2" customFormat="1" ht="24" hidden="1" customHeight="1" x14ac:dyDescent="0.2">
      <c r="A118" s="56" t="s">
        <v>330</v>
      </c>
      <c r="B118" s="53" t="s">
        <v>30</v>
      </c>
      <c r="C118" s="54" t="s">
        <v>331</v>
      </c>
      <c r="D118" s="48" t="s">
        <v>39</v>
      </c>
      <c r="E118" s="48">
        <f>E119</f>
        <v>0</v>
      </c>
      <c r="F118" s="55"/>
    </row>
    <row r="119" spans="1:6" s="2" customFormat="1" ht="35.25" hidden="1" customHeight="1" x14ac:dyDescent="0.2">
      <c r="A119" s="56" t="s">
        <v>332</v>
      </c>
      <c r="B119" s="53" t="s">
        <v>30</v>
      </c>
      <c r="C119" s="54" t="s">
        <v>333</v>
      </c>
      <c r="D119" s="48" t="s">
        <v>39</v>
      </c>
      <c r="E119" s="48">
        <f>E120</f>
        <v>0</v>
      </c>
      <c r="F119" s="55"/>
    </row>
    <row r="120" spans="1:6" s="2" customFormat="1" ht="49.5" hidden="1" customHeight="1" x14ac:dyDescent="0.2">
      <c r="A120" s="56" t="s">
        <v>334</v>
      </c>
      <c r="B120" s="53" t="s">
        <v>30</v>
      </c>
      <c r="C120" s="54" t="s">
        <v>335</v>
      </c>
      <c r="D120" s="48" t="s">
        <v>39</v>
      </c>
      <c r="E120" s="48">
        <v>0</v>
      </c>
      <c r="F120" s="55"/>
    </row>
    <row r="121" spans="1:6" s="2" customFormat="1" ht="120.75" customHeight="1" x14ac:dyDescent="0.2">
      <c r="A121" s="56" t="s">
        <v>75</v>
      </c>
      <c r="B121" s="53" t="s">
        <v>30</v>
      </c>
      <c r="C121" s="54" t="s">
        <v>76</v>
      </c>
      <c r="D121" s="48">
        <f>D122+D132+D129</f>
        <v>7330200</v>
      </c>
      <c r="E121" s="48">
        <f>E122+E132+E129</f>
        <v>8510775.209999999</v>
      </c>
      <c r="F121" s="55" t="str">
        <f t="shared" si="1"/>
        <v>-</v>
      </c>
    </row>
    <row r="122" spans="1:6" s="2" customFormat="1" ht="243" customHeight="1" x14ac:dyDescent="0.2">
      <c r="A122" s="52" t="s">
        <v>77</v>
      </c>
      <c r="B122" s="53" t="s">
        <v>30</v>
      </c>
      <c r="C122" s="54" t="s">
        <v>78</v>
      </c>
      <c r="D122" s="48">
        <f>D123+D125+D127</f>
        <v>5389000</v>
      </c>
      <c r="E122" s="48">
        <f>E123+E125+E127</f>
        <v>7586140.1299999999</v>
      </c>
      <c r="F122" s="55" t="str">
        <f t="shared" si="1"/>
        <v>-</v>
      </c>
    </row>
    <row r="123" spans="1:6" s="2" customFormat="1" ht="192.75" customHeight="1" x14ac:dyDescent="0.2">
      <c r="A123" s="56" t="s">
        <v>79</v>
      </c>
      <c r="B123" s="53" t="s">
        <v>30</v>
      </c>
      <c r="C123" s="54" t="s">
        <v>199</v>
      </c>
      <c r="D123" s="48">
        <f>D124</f>
        <v>3506200</v>
      </c>
      <c r="E123" s="48">
        <f>E124</f>
        <v>2063063.2</v>
      </c>
      <c r="F123" s="55">
        <f t="shared" si="1"/>
        <v>1443136.8</v>
      </c>
    </row>
    <row r="124" spans="1:6" s="2" customFormat="1" ht="218.25" customHeight="1" x14ac:dyDescent="0.2">
      <c r="A124" s="52" t="s">
        <v>80</v>
      </c>
      <c r="B124" s="53" t="s">
        <v>30</v>
      </c>
      <c r="C124" s="54" t="s">
        <v>200</v>
      </c>
      <c r="D124" s="48">
        <v>3506200</v>
      </c>
      <c r="E124" s="48">
        <v>2063063.2</v>
      </c>
      <c r="F124" s="55">
        <f t="shared" si="1"/>
        <v>1443136.8</v>
      </c>
    </row>
    <row r="125" spans="1:6" s="2" customFormat="1" ht="250.5" customHeight="1" x14ac:dyDescent="0.2">
      <c r="A125" s="52" t="s">
        <v>81</v>
      </c>
      <c r="B125" s="53" t="s">
        <v>30</v>
      </c>
      <c r="C125" s="54" t="s">
        <v>201</v>
      </c>
      <c r="D125" s="48">
        <f>D126</f>
        <v>105500</v>
      </c>
      <c r="E125" s="48">
        <f>E126</f>
        <v>2066857.84</v>
      </c>
      <c r="F125" s="55" t="str">
        <f t="shared" si="1"/>
        <v>-</v>
      </c>
    </row>
    <row r="126" spans="1:6" s="2" customFormat="1" ht="231.75" customHeight="1" x14ac:dyDescent="0.2">
      <c r="A126" s="56" t="s">
        <v>82</v>
      </c>
      <c r="B126" s="53" t="s">
        <v>30</v>
      </c>
      <c r="C126" s="54" t="s">
        <v>202</v>
      </c>
      <c r="D126" s="48">
        <v>105500</v>
      </c>
      <c r="E126" s="48">
        <v>2066857.84</v>
      </c>
      <c r="F126" s="55" t="str">
        <f t="shared" si="1"/>
        <v>-</v>
      </c>
    </row>
    <row r="127" spans="1:6" ht="123" customHeight="1" x14ac:dyDescent="0.2">
      <c r="A127" s="33" t="s">
        <v>83</v>
      </c>
      <c r="B127" s="46" t="s">
        <v>30</v>
      </c>
      <c r="C127" s="47" t="s">
        <v>203</v>
      </c>
      <c r="D127" s="48">
        <f>D128</f>
        <v>1777300</v>
      </c>
      <c r="E127" s="48">
        <f>E128</f>
        <v>3456219.09</v>
      </c>
      <c r="F127" s="49" t="str">
        <f t="shared" si="1"/>
        <v>-</v>
      </c>
    </row>
    <row r="128" spans="1:6" ht="115.5" customHeight="1" x14ac:dyDescent="0.2">
      <c r="A128" s="33" t="s">
        <v>84</v>
      </c>
      <c r="B128" s="46" t="s">
        <v>30</v>
      </c>
      <c r="C128" s="47" t="s">
        <v>204</v>
      </c>
      <c r="D128" s="50">
        <v>1777300</v>
      </c>
      <c r="E128" s="48">
        <v>3456219.09</v>
      </c>
      <c r="F128" s="49" t="str">
        <f t="shared" si="1"/>
        <v>-</v>
      </c>
    </row>
    <row r="129" spans="1:6" ht="78" customHeight="1" x14ac:dyDescent="0.2">
      <c r="A129" s="33" t="s">
        <v>85</v>
      </c>
      <c r="B129" s="46" t="s">
        <v>30</v>
      </c>
      <c r="C129" s="47" t="s">
        <v>205</v>
      </c>
      <c r="D129" s="50">
        <f>D130</f>
        <v>90000</v>
      </c>
      <c r="E129" s="48">
        <f>E130</f>
        <v>0</v>
      </c>
      <c r="F129" s="49">
        <f t="shared" si="1"/>
        <v>90000</v>
      </c>
    </row>
    <row r="130" spans="1:6" ht="146.25" customHeight="1" x14ac:dyDescent="0.2">
      <c r="A130" s="33" t="s">
        <v>86</v>
      </c>
      <c r="B130" s="46" t="s">
        <v>30</v>
      </c>
      <c r="C130" s="47" t="s">
        <v>206</v>
      </c>
      <c r="D130" s="50">
        <f>D131</f>
        <v>90000</v>
      </c>
      <c r="E130" s="48">
        <f>E131</f>
        <v>0</v>
      </c>
      <c r="F130" s="49">
        <f t="shared" si="1"/>
        <v>90000</v>
      </c>
    </row>
    <row r="131" spans="1:6" ht="156.75" customHeight="1" x14ac:dyDescent="0.2">
      <c r="A131" s="33" t="s">
        <v>87</v>
      </c>
      <c r="B131" s="46" t="s">
        <v>30</v>
      </c>
      <c r="C131" s="47" t="s">
        <v>207</v>
      </c>
      <c r="D131" s="50">
        <v>90000</v>
      </c>
      <c r="E131" s="48">
        <v>0</v>
      </c>
      <c r="F131" s="49">
        <f t="shared" si="1"/>
        <v>90000</v>
      </c>
    </row>
    <row r="132" spans="1:6" ht="244.5" customHeight="1" x14ac:dyDescent="0.2">
      <c r="A132" s="51" t="s">
        <v>88</v>
      </c>
      <c r="B132" s="46" t="s">
        <v>30</v>
      </c>
      <c r="C132" s="47" t="s">
        <v>208</v>
      </c>
      <c r="D132" s="50">
        <f>D133+D135</f>
        <v>1851200</v>
      </c>
      <c r="E132" s="48">
        <f>E133+E135</f>
        <v>924635.08</v>
      </c>
      <c r="F132" s="49">
        <f t="shared" si="1"/>
        <v>926564.92</v>
      </c>
    </row>
    <row r="133" spans="1:6" ht="225" customHeight="1" x14ac:dyDescent="0.2">
      <c r="A133" s="51" t="s">
        <v>89</v>
      </c>
      <c r="B133" s="46" t="s">
        <v>30</v>
      </c>
      <c r="C133" s="47" t="s">
        <v>209</v>
      </c>
      <c r="D133" s="50">
        <f>D134</f>
        <v>780000</v>
      </c>
      <c r="E133" s="48">
        <f>E134</f>
        <v>257709.76</v>
      </c>
      <c r="F133" s="49">
        <f t="shared" si="1"/>
        <v>522290.24</v>
      </c>
    </row>
    <row r="134" spans="1:6" ht="216.75" customHeight="1" x14ac:dyDescent="0.2">
      <c r="A134" s="33" t="s">
        <v>90</v>
      </c>
      <c r="B134" s="46" t="s">
        <v>30</v>
      </c>
      <c r="C134" s="47" t="s">
        <v>210</v>
      </c>
      <c r="D134" s="50">
        <v>780000</v>
      </c>
      <c r="E134" s="48">
        <v>257709.76</v>
      </c>
      <c r="F134" s="49">
        <f t="shared" si="1"/>
        <v>522290.24</v>
      </c>
    </row>
    <row r="135" spans="1:6" ht="308.25" customHeight="1" x14ac:dyDescent="0.2">
      <c r="A135" s="33" t="s">
        <v>341</v>
      </c>
      <c r="B135" s="46" t="s">
        <v>30</v>
      </c>
      <c r="C135" s="47" t="s">
        <v>342</v>
      </c>
      <c r="D135" s="50">
        <f>D136</f>
        <v>1071200</v>
      </c>
      <c r="E135" s="48">
        <f>E136</f>
        <v>666925.31999999995</v>
      </c>
      <c r="F135" s="49">
        <f t="shared" si="1"/>
        <v>404274.68000000005</v>
      </c>
    </row>
    <row r="136" spans="1:6" ht="288.75" customHeight="1" x14ac:dyDescent="0.2">
      <c r="A136" s="33" t="s">
        <v>339</v>
      </c>
      <c r="B136" s="46" t="s">
        <v>30</v>
      </c>
      <c r="C136" s="47" t="s">
        <v>340</v>
      </c>
      <c r="D136" s="50">
        <v>1071200</v>
      </c>
      <c r="E136" s="48">
        <v>666925.31999999995</v>
      </c>
      <c r="F136" s="49">
        <f t="shared" si="1"/>
        <v>404274.68000000005</v>
      </c>
    </row>
    <row r="137" spans="1:6" ht="90.75" customHeight="1" x14ac:dyDescent="0.2">
      <c r="A137" s="33" t="s">
        <v>91</v>
      </c>
      <c r="B137" s="46" t="s">
        <v>30</v>
      </c>
      <c r="C137" s="47" t="s">
        <v>211</v>
      </c>
      <c r="D137" s="50">
        <f t="shared" ref="D137:E139" si="2">D138</f>
        <v>5593500</v>
      </c>
      <c r="E137" s="48">
        <f t="shared" si="2"/>
        <v>5593572.3600000003</v>
      </c>
      <c r="F137" s="49" t="str">
        <f t="shared" si="1"/>
        <v>-</v>
      </c>
    </row>
    <row r="138" spans="1:6" ht="48.75" customHeight="1" x14ac:dyDescent="0.2">
      <c r="A138" s="33" t="s">
        <v>92</v>
      </c>
      <c r="B138" s="46" t="s">
        <v>30</v>
      </c>
      <c r="C138" s="47" t="s">
        <v>212</v>
      </c>
      <c r="D138" s="50">
        <f t="shared" si="2"/>
        <v>5593500</v>
      </c>
      <c r="E138" s="48">
        <f t="shared" si="2"/>
        <v>5593572.3600000003</v>
      </c>
      <c r="F138" s="49" t="str">
        <f t="shared" si="1"/>
        <v>-</v>
      </c>
    </row>
    <row r="139" spans="1:6" ht="48" customHeight="1" x14ac:dyDescent="0.2">
      <c r="A139" s="33" t="s">
        <v>92</v>
      </c>
      <c r="B139" s="46" t="s">
        <v>30</v>
      </c>
      <c r="C139" s="47" t="s">
        <v>213</v>
      </c>
      <c r="D139" s="50">
        <f t="shared" si="2"/>
        <v>5593500</v>
      </c>
      <c r="E139" s="48">
        <f t="shared" si="2"/>
        <v>5593572.3600000003</v>
      </c>
      <c r="F139" s="49" t="str">
        <f t="shared" si="1"/>
        <v>-</v>
      </c>
    </row>
    <row r="140" spans="1:6" ht="75.75" customHeight="1" x14ac:dyDescent="0.2">
      <c r="A140" s="33" t="s">
        <v>93</v>
      </c>
      <c r="B140" s="46" t="s">
        <v>30</v>
      </c>
      <c r="C140" s="47" t="s">
        <v>214</v>
      </c>
      <c r="D140" s="50">
        <v>5593500</v>
      </c>
      <c r="E140" s="48">
        <v>5593572.3600000003</v>
      </c>
      <c r="F140" s="49" t="str">
        <f t="shared" si="1"/>
        <v>-</v>
      </c>
    </row>
    <row r="141" spans="1:6" ht="93" customHeight="1" x14ac:dyDescent="0.2">
      <c r="A141" s="33" t="s">
        <v>94</v>
      </c>
      <c r="B141" s="46" t="s">
        <v>30</v>
      </c>
      <c r="C141" s="47" t="s">
        <v>95</v>
      </c>
      <c r="D141" s="50">
        <f>D149+D156+D145</f>
        <v>252000</v>
      </c>
      <c r="E141" s="50">
        <f>E149+E156+E145+E159+E142</f>
        <v>3149904.93</v>
      </c>
      <c r="F141" s="49" t="str">
        <f t="shared" si="1"/>
        <v>-</v>
      </c>
    </row>
    <row r="142" spans="1:6" s="2" customFormat="1" ht="95.25" customHeight="1" x14ac:dyDescent="0.2">
      <c r="A142" s="52" t="s">
        <v>96</v>
      </c>
      <c r="B142" s="53" t="s">
        <v>30</v>
      </c>
      <c r="C142" s="54" t="s">
        <v>215</v>
      </c>
      <c r="D142" s="48">
        <f>D143</f>
        <v>0</v>
      </c>
      <c r="E142" s="48">
        <f>E143</f>
        <v>37620</v>
      </c>
      <c r="F142" s="49" t="str">
        <f t="shared" si="1"/>
        <v>-</v>
      </c>
    </row>
    <row r="143" spans="1:6" s="2" customFormat="1" ht="121.5" customHeight="1" x14ac:dyDescent="0.2">
      <c r="A143" s="52" t="s">
        <v>97</v>
      </c>
      <c r="B143" s="53" t="s">
        <v>30</v>
      </c>
      <c r="C143" s="54" t="s">
        <v>216</v>
      </c>
      <c r="D143" s="48">
        <f>D144</f>
        <v>0</v>
      </c>
      <c r="E143" s="48">
        <f>E144</f>
        <v>37620</v>
      </c>
      <c r="F143" s="49" t="str">
        <f t="shared" si="1"/>
        <v>-</v>
      </c>
    </row>
    <row r="144" spans="1:6" s="2" customFormat="1" ht="117" customHeight="1" x14ac:dyDescent="0.2">
      <c r="A144" s="52" t="s">
        <v>98</v>
      </c>
      <c r="B144" s="53" t="s">
        <v>30</v>
      </c>
      <c r="C144" s="54" t="s">
        <v>217</v>
      </c>
      <c r="D144" s="48">
        <v>0</v>
      </c>
      <c r="E144" s="48">
        <v>37620</v>
      </c>
      <c r="F144" s="49" t="str">
        <f t="shared" si="1"/>
        <v>-</v>
      </c>
    </row>
    <row r="145" spans="1:6" s="2" customFormat="1" ht="219" hidden="1" customHeight="1" x14ac:dyDescent="0.2">
      <c r="A145" s="52" t="s">
        <v>96</v>
      </c>
      <c r="B145" s="53" t="s">
        <v>30</v>
      </c>
      <c r="C145" s="54" t="s">
        <v>215</v>
      </c>
      <c r="D145" s="48">
        <f>D146</f>
        <v>0</v>
      </c>
      <c r="E145" s="48">
        <f>E146</f>
        <v>0</v>
      </c>
      <c r="F145" s="49" t="str">
        <f t="shared" si="1"/>
        <v>-</v>
      </c>
    </row>
    <row r="146" spans="1:6" s="2" customFormat="1" ht="276.75" hidden="1" customHeight="1" x14ac:dyDescent="0.2">
      <c r="A146" s="52" t="s">
        <v>97</v>
      </c>
      <c r="B146" s="53" t="s">
        <v>30</v>
      </c>
      <c r="C146" s="54" t="s">
        <v>216</v>
      </c>
      <c r="D146" s="48">
        <f>D147</f>
        <v>0</v>
      </c>
      <c r="E146" s="48">
        <f>E148+E147</f>
        <v>0</v>
      </c>
      <c r="F146" s="49" t="str">
        <f t="shared" si="1"/>
        <v>-</v>
      </c>
    </row>
    <row r="147" spans="1:6" s="2" customFormat="1" ht="256.5" hidden="1" customHeight="1" x14ac:dyDescent="0.2">
      <c r="A147" s="52" t="s">
        <v>371</v>
      </c>
      <c r="B147" s="53" t="s">
        <v>30</v>
      </c>
      <c r="C147" s="54" t="s">
        <v>372</v>
      </c>
      <c r="D147" s="48">
        <v>0</v>
      </c>
      <c r="E147" s="48">
        <v>0</v>
      </c>
      <c r="F147" s="49" t="str">
        <f t="shared" si="1"/>
        <v>-</v>
      </c>
    </row>
    <row r="148" spans="1:6" s="2" customFormat="1" ht="287.25" hidden="1" customHeight="1" x14ac:dyDescent="0.2">
      <c r="A148" s="52" t="s">
        <v>98</v>
      </c>
      <c r="B148" s="53" t="s">
        <v>30</v>
      </c>
      <c r="C148" s="54" t="s">
        <v>217</v>
      </c>
      <c r="D148" s="48">
        <v>0</v>
      </c>
      <c r="E148" s="48">
        <v>0</v>
      </c>
      <c r="F148" s="55" t="str">
        <f t="shared" si="1"/>
        <v>-</v>
      </c>
    </row>
    <row r="149" spans="1:6" ht="127.5" customHeight="1" x14ac:dyDescent="0.2">
      <c r="A149" s="33" t="s">
        <v>99</v>
      </c>
      <c r="B149" s="46" t="s">
        <v>30</v>
      </c>
      <c r="C149" s="47" t="s">
        <v>218</v>
      </c>
      <c r="D149" s="50">
        <f>D150+D152</f>
        <v>162000</v>
      </c>
      <c r="E149" s="48">
        <f>E150+E154</f>
        <v>2699708.08</v>
      </c>
      <c r="F149" s="49" t="str">
        <f t="shared" si="1"/>
        <v>-</v>
      </c>
    </row>
    <row r="150" spans="1:6" ht="123.75" customHeight="1" x14ac:dyDescent="0.2">
      <c r="A150" s="33" t="s">
        <v>100</v>
      </c>
      <c r="B150" s="46" t="s">
        <v>30</v>
      </c>
      <c r="C150" s="47" t="s">
        <v>219</v>
      </c>
      <c r="D150" s="50">
        <f>D151</f>
        <v>162000</v>
      </c>
      <c r="E150" s="48">
        <f>E151</f>
        <v>2699708.08</v>
      </c>
      <c r="F150" s="49" t="str">
        <f t="shared" ref="F150:F218" si="3">IF(OR(D150="-",IF(E150="-",0,E150)&gt;=IF(D150="-",0,D150)),"-",IF(D150="-",0,D150)-IF(E150="-",0,E150))</f>
        <v>-</v>
      </c>
    </row>
    <row r="151" spans="1:6" ht="144" customHeight="1" x14ac:dyDescent="0.2">
      <c r="A151" s="33" t="s">
        <v>101</v>
      </c>
      <c r="B151" s="46" t="s">
        <v>30</v>
      </c>
      <c r="C151" s="47" t="s">
        <v>220</v>
      </c>
      <c r="D151" s="50">
        <v>162000</v>
      </c>
      <c r="E151" s="48">
        <v>2699708.08</v>
      </c>
      <c r="F151" s="49" t="str">
        <f t="shared" si="3"/>
        <v>-</v>
      </c>
    </row>
    <row r="152" spans="1:6" ht="37.9" hidden="1" customHeight="1" x14ac:dyDescent="0.2">
      <c r="A152" s="33" t="s">
        <v>149</v>
      </c>
      <c r="B152" s="46" t="s">
        <v>30</v>
      </c>
      <c r="C152" s="47" t="s">
        <v>221</v>
      </c>
      <c r="D152" s="50">
        <f>D153</f>
        <v>0</v>
      </c>
      <c r="E152" s="48">
        <f>E153</f>
        <v>0</v>
      </c>
      <c r="F152" s="49" t="s">
        <v>39</v>
      </c>
    </row>
    <row r="153" spans="1:6" ht="48" hidden="1" customHeight="1" x14ac:dyDescent="0.2">
      <c r="A153" s="33" t="s">
        <v>150</v>
      </c>
      <c r="B153" s="46" t="s">
        <v>30</v>
      </c>
      <c r="C153" s="47" t="s">
        <v>222</v>
      </c>
      <c r="D153" s="50">
        <v>0</v>
      </c>
      <c r="E153" s="48">
        <v>0</v>
      </c>
      <c r="F153" s="49" t="s">
        <v>39</v>
      </c>
    </row>
    <row r="154" spans="1:6" s="3" customFormat="1" ht="62.45" hidden="1" customHeight="1" x14ac:dyDescent="0.2">
      <c r="A154" s="33" t="s">
        <v>149</v>
      </c>
      <c r="B154" s="46" t="s">
        <v>30</v>
      </c>
      <c r="C154" s="47" t="s">
        <v>221</v>
      </c>
      <c r="D154" s="50">
        <v>0</v>
      </c>
      <c r="E154" s="48">
        <f>E155</f>
        <v>0</v>
      </c>
      <c r="F154" s="49" t="s">
        <v>39</v>
      </c>
    </row>
    <row r="155" spans="1:6" s="2" customFormat="1" ht="58.9" hidden="1" customHeight="1" x14ac:dyDescent="0.2">
      <c r="A155" s="56" t="s">
        <v>150</v>
      </c>
      <c r="B155" s="53" t="s">
        <v>30</v>
      </c>
      <c r="C155" s="54" t="s">
        <v>222</v>
      </c>
      <c r="D155" s="48">
        <v>0</v>
      </c>
      <c r="E155" s="48">
        <v>0</v>
      </c>
      <c r="F155" s="55" t="s">
        <v>39</v>
      </c>
    </row>
    <row r="156" spans="1:6" ht="207" customHeight="1" x14ac:dyDescent="0.2">
      <c r="A156" s="33" t="s">
        <v>102</v>
      </c>
      <c r="B156" s="46" t="s">
        <v>30</v>
      </c>
      <c r="C156" s="47" t="s">
        <v>223</v>
      </c>
      <c r="D156" s="50">
        <f>D157</f>
        <v>90000</v>
      </c>
      <c r="E156" s="48">
        <f>E157</f>
        <v>130576.85</v>
      </c>
      <c r="F156" s="49" t="str">
        <f t="shared" si="3"/>
        <v>-</v>
      </c>
    </row>
    <row r="157" spans="1:6" ht="185.25" customHeight="1" x14ac:dyDescent="0.2">
      <c r="A157" s="33" t="s">
        <v>103</v>
      </c>
      <c r="B157" s="46" t="s">
        <v>30</v>
      </c>
      <c r="C157" s="47" t="s">
        <v>224</v>
      </c>
      <c r="D157" s="50">
        <f>D158</f>
        <v>90000</v>
      </c>
      <c r="E157" s="48">
        <f>E158</f>
        <v>130576.85</v>
      </c>
      <c r="F157" s="49" t="str">
        <f t="shared" si="3"/>
        <v>-</v>
      </c>
    </row>
    <row r="158" spans="1:6" ht="243" customHeight="1" x14ac:dyDescent="0.2">
      <c r="A158" s="51" t="s">
        <v>104</v>
      </c>
      <c r="B158" s="46" t="s">
        <v>30</v>
      </c>
      <c r="C158" s="47" t="s">
        <v>225</v>
      </c>
      <c r="D158" s="50">
        <v>90000</v>
      </c>
      <c r="E158" s="48">
        <v>130576.85</v>
      </c>
      <c r="F158" s="49" t="str">
        <f t="shared" si="3"/>
        <v>-</v>
      </c>
    </row>
    <row r="159" spans="1:6" ht="111.75" customHeight="1" x14ac:dyDescent="0.2">
      <c r="A159" s="51" t="s">
        <v>396</v>
      </c>
      <c r="B159" s="46" t="s">
        <v>30</v>
      </c>
      <c r="C159" s="47" t="s">
        <v>397</v>
      </c>
      <c r="D159" s="50" t="s">
        <v>39</v>
      </c>
      <c r="E159" s="48">
        <f>E160</f>
        <v>282000</v>
      </c>
      <c r="F159" s="49" t="s">
        <v>39</v>
      </c>
    </row>
    <row r="160" spans="1:6" ht="153" customHeight="1" x14ac:dyDescent="0.2">
      <c r="A160" s="51" t="s">
        <v>398</v>
      </c>
      <c r="B160" s="46" t="s">
        <v>30</v>
      </c>
      <c r="C160" s="47" t="s">
        <v>399</v>
      </c>
      <c r="D160" s="50" t="s">
        <v>39</v>
      </c>
      <c r="E160" s="48">
        <v>282000</v>
      </c>
      <c r="F160" s="49" t="s">
        <v>39</v>
      </c>
    </row>
    <row r="161" spans="1:6" ht="48" customHeight="1" x14ac:dyDescent="0.2">
      <c r="A161" s="33" t="s">
        <v>105</v>
      </c>
      <c r="B161" s="46" t="s">
        <v>30</v>
      </c>
      <c r="C161" s="47" t="s">
        <v>106</v>
      </c>
      <c r="D161" s="50">
        <f>D165+D167+D179</f>
        <v>130800</v>
      </c>
      <c r="E161" s="50">
        <f>E165+E167+E179</f>
        <v>91971.96</v>
      </c>
      <c r="F161" s="49">
        <f t="shared" si="3"/>
        <v>38828.039999999994</v>
      </c>
    </row>
    <row r="162" spans="1:6" ht="51.6" hidden="1" customHeight="1" x14ac:dyDescent="0.2">
      <c r="A162" s="33" t="s">
        <v>153</v>
      </c>
      <c r="B162" s="46" t="s">
        <v>30</v>
      </c>
      <c r="C162" s="47" t="s">
        <v>226</v>
      </c>
      <c r="D162" s="50" t="s">
        <v>39</v>
      </c>
      <c r="E162" s="48">
        <v>0</v>
      </c>
      <c r="F162" s="49" t="str">
        <f t="shared" si="3"/>
        <v>-</v>
      </c>
    </row>
    <row r="163" spans="1:6" ht="49.9" hidden="1" customHeight="1" x14ac:dyDescent="0.2">
      <c r="A163" s="33" t="s">
        <v>154</v>
      </c>
      <c r="B163" s="46" t="s">
        <v>30</v>
      </c>
      <c r="C163" s="47" t="s">
        <v>227</v>
      </c>
      <c r="D163" s="50" t="s">
        <v>39</v>
      </c>
      <c r="E163" s="48">
        <v>0</v>
      </c>
      <c r="F163" s="49" t="str">
        <f t="shared" si="3"/>
        <v>-</v>
      </c>
    </row>
    <row r="164" spans="1:6" ht="77.45" hidden="1" customHeight="1" x14ac:dyDescent="0.2">
      <c r="A164" s="33" t="s">
        <v>155</v>
      </c>
      <c r="B164" s="46" t="s">
        <v>30</v>
      </c>
      <c r="C164" s="47" t="s">
        <v>228</v>
      </c>
      <c r="D164" s="50" t="s">
        <v>39</v>
      </c>
      <c r="E164" s="48">
        <v>0</v>
      </c>
      <c r="F164" s="49" t="str">
        <f t="shared" si="3"/>
        <v>-</v>
      </c>
    </row>
    <row r="165" spans="1:6" ht="130.5" hidden="1" customHeight="1" x14ac:dyDescent="0.2">
      <c r="A165" s="33" t="s">
        <v>302</v>
      </c>
      <c r="B165" s="46" t="s">
        <v>30</v>
      </c>
      <c r="C165" s="47" t="s">
        <v>303</v>
      </c>
      <c r="D165" s="50">
        <f>D166</f>
        <v>0</v>
      </c>
      <c r="E165" s="48">
        <f>E166</f>
        <v>0</v>
      </c>
      <c r="F165" s="49" t="str">
        <f t="shared" si="3"/>
        <v>-</v>
      </c>
    </row>
    <row r="166" spans="1:6" ht="153.75" hidden="1" customHeight="1" x14ac:dyDescent="0.2">
      <c r="A166" s="33" t="s">
        <v>304</v>
      </c>
      <c r="B166" s="46" t="s">
        <v>30</v>
      </c>
      <c r="C166" s="47" t="s">
        <v>305</v>
      </c>
      <c r="D166" s="50">
        <v>0</v>
      </c>
      <c r="E166" s="48">
        <v>0</v>
      </c>
      <c r="F166" s="49" t="str">
        <f t="shared" si="3"/>
        <v>-</v>
      </c>
    </row>
    <row r="167" spans="1:6" s="2" customFormat="1" ht="328.5" customHeight="1" x14ac:dyDescent="0.2">
      <c r="A167" s="57" t="s">
        <v>298</v>
      </c>
      <c r="B167" s="53" t="s">
        <v>30</v>
      </c>
      <c r="C167" s="54" t="s">
        <v>351</v>
      </c>
      <c r="D167" s="48">
        <f>D168+D170</f>
        <v>130800</v>
      </c>
      <c r="E167" s="48">
        <f>E168+E170</f>
        <v>87451.96</v>
      </c>
      <c r="F167" s="49">
        <f t="shared" si="3"/>
        <v>43348.039999999994</v>
      </c>
    </row>
    <row r="168" spans="1:6" ht="156.75" customHeight="1" x14ac:dyDescent="0.2">
      <c r="A168" s="33" t="s">
        <v>323</v>
      </c>
      <c r="B168" s="46" t="s">
        <v>30</v>
      </c>
      <c r="C168" s="47" t="s">
        <v>324</v>
      </c>
      <c r="D168" s="50">
        <f>D169</f>
        <v>0</v>
      </c>
      <c r="E168" s="48">
        <f>E169</f>
        <v>14393.75</v>
      </c>
      <c r="F168" s="49" t="s">
        <v>39</v>
      </c>
    </row>
    <row r="169" spans="1:6" ht="224.25" customHeight="1" x14ac:dyDescent="0.2">
      <c r="A169" s="33" t="s">
        <v>321</v>
      </c>
      <c r="B169" s="46" t="s">
        <v>30</v>
      </c>
      <c r="C169" s="47" t="s">
        <v>322</v>
      </c>
      <c r="D169" s="50">
        <v>0</v>
      </c>
      <c r="E169" s="48">
        <v>14393.75</v>
      </c>
      <c r="F169" s="49" t="s">
        <v>39</v>
      </c>
    </row>
    <row r="170" spans="1:6" s="2" customFormat="1" ht="248.25" customHeight="1" x14ac:dyDescent="0.2">
      <c r="A170" s="57" t="s">
        <v>299</v>
      </c>
      <c r="B170" s="53" t="s">
        <v>30</v>
      </c>
      <c r="C170" s="54" t="s">
        <v>287</v>
      </c>
      <c r="D170" s="48">
        <f>D171</f>
        <v>130800</v>
      </c>
      <c r="E170" s="48">
        <f>E171</f>
        <v>73058.210000000006</v>
      </c>
      <c r="F170" s="55">
        <f t="shared" si="3"/>
        <v>57741.789999999994</v>
      </c>
    </row>
    <row r="171" spans="1:6" s="2" customFormat="1" ht="214.5" customHeight="1" x14ac:dyDescent="0.2">
      <c r="A171" s="56" t="s">
        <v>285</v>
      </c>
      <c r="B171" s="53" t="s">
        <v>30</v>
      </c>
      <c r="C171" s="54" t="s">
        <v>286</v>
      </c>
      <c r="D171" s="48">
        <v>130800</v>
      </c>
      <c r="E171" s="48">
        <v>73058.210000000006</v>
      </c>
      <c r="F171" s="55">
        <f t="shared" si="3"/>
        <v>57741.789999999994</v>
      </c>
    </row>
    <row r="172" spans="1:6" s="2" customFormat="1" ht="26.45" hidden="1" customHeight="1" x14ac:dyDescent="0.2">
      <c r="A172" s="56" t="s">
        <v>289</v>
      </c>
      <c r="B172" s="53" t="s">
        <v>30</v>
      </c>
      <c r="C172" s="54" t="s">
        <v>290</v>
      </c>
      <c r="D172" s="48">
        <f>D173</f>
        <v>0</v>
      </c>
      <c r="E172" s="48">
        <f>E173</f>
        <v>0</v>
      </c>
      <c r="F172" s="55" t="str">
        <f t="shared" si="3"/>
        <v>-</v>
      </c>
    </row>
    <row r="173" spans="1:6" s="2" customFormat="1" ht="69" hidden="1" customHeight="1" x14ac:dyDescent="0.2">
      <c r="A173" s="56" t="s">
        <v>291</v>
      </c>
      <c r="B173" s="53" t="s">
        <v>30</v>
      </c>
      <c r="C173" s="54" t="s">
        <v>292</v>
      </c>
      <c r="D173" s="48"/>
      <c r="E173" s="48">
        <f>E174</f>
        <v>0</v>
      </c>
      <c r="F173" s="55" t="str">
        <f t="shared" si="3"/>
        <v>-</v>
      </c>
    </row>
    <row r="174" spans="1:6" s="2" customFormat="1" ht="63" hidden="1" customHeight="1" x14ac:dyDescent="0.2">
      <c r="A174" s="56" t="s">
        <v>293</v>
      </c>
      <c r="B174" s="53" t="s">
        <v>30</v>
      </c>
      <c r="C174" s="54" t="s">
        <v>294</v>
      </c>
      <c r="D174" s="48"/>
      <c r="E174" s="48">
        <f>E175</f>
        <v>0</v>
      </c>
      <c r="F174" s="55" t="str">
        <f t="shared" si="3"/>
        <v>-</v>
      </c>
    </row>
    <row r="175" spans="1:6" s="2" customFormat="1" ht="109.9" hidden="1" customHeight="1" x14ac:dyDescent="0.2">
      <c r="A175" s="56" t="s">
        <v>288</v>
      </c>
      <c r="B175" s="53" t="s">
        <v>30</v>
      </c>
      <c r="C175" s="54" t="s">
        <v>295</v>
      </c>
      <c r="D175" s="48">
        <v>0</v>
      </c>
      <c r="E175" s="48">
        <f>11876.04-11876.04</f>
        <v>0</v>
      </c>
      <c r="F175" s="55" t="str">
        <f t="shared" si="3"/>
        <v>-</v>
      </c>
    </row>
    <row r="176" spans="1:6" s="2" customFormat="1" ht="38.450000000000003" hidden="1" customHeight="1" x14ac:dyDescent="0.2">
      <c r="A176" s="56" t="s">
        <v>289</v>
      </c>
      <c r="B176" s="53" t="s">
        <v>30</v>
      </c>
      <c r="C176" s="54" t="s">
        <v>290</v>
      </c>
      <c r="D176" s="48" t="s">
        <v>39</v>
      </c>
      <c r="E176" s="48">
        <f>E177</f>
        <v>0</v>
      </c>
      <c r="F176" s="55" t="str">
        <f t="shared" si="3"/>
        <v>-</v>
      </c>
    </row>
    <row r="177" spans="1:6" s="2" customFormat="1" ht="93" hidden="1" customHeight="1" x14ac:dyDescent="0.2">
      <c r="A177" s="56" t="s">
        <v>291</v>
      </c>
      <c r="B177" s="53" t="s">
        <v>30</v>
      </c>
      <c r="C177" s="54" t="s">
        <v>292</v>
      </c>
      <c r="D177" s="48" t="s">
        <v>39</v>
      </c>
      <c r="E177" s="48">
        <f>E178</f>
        <v>0</v>
      </c>
      <c r="F177" s="55" t="str">
        <f t="shared" si="3"/>
        <v>-</v>
      </c>
    </row>
    <row r="178" spans="1:6" s="2" customFormat="1" ht="161.44999999999999" hidden="1" customHeight="1" x14ac:dyDescent="0.2">
      <c r="A178" s="56" t="s">
        <v>307</v>
      </c>
      <c r="B178" s="53" t="s">
        <v>30</v>
      </c>
      <c r="C178" s="54" t="s">
        <v>306</v>
      </c>
      <c r="D178" s="48" t="s">
        <v>39</v>
      </c>
      <c r="E178" s="48">
        <v>0</v>
      </c>
      <c r="F178" s="55" t="str">
        <f t="shared" si="3"/>
        <v>-</v>
      </c>
    </row>
    <row r="179" spans="1:6" s="2" customFormat="1" ht="77.25" customHeight="1" x14ac:dyDescent="0.2">
      <c r="A179" s="56" t="s">
        <v>338</v>
      </c>
      <c r="B179" s="53" t="s">
        <v>30</v>
      </c>
      <c r="C179" s="54" t="s">
        <v>290</v>
      </c>
      <c r="D179" s="48">
        <f>D180+D182</f>
        <v>0</v>
      </c>
      <c r="E179" s="48">
        <f>E180+E182</f>
        <v>4520</v>
      </c>
      <c r="F179" s="55" t="str">
        <f t="shared" si="3"/>
        <v>-</v>
      </c>
    </row>
    <row r="180" spans="1:6" s="2" customFormat="1" ht="246" customHeight="1" x14ac:dyDescent="0.2">
      <c r="A180" s="56" t="s">
        <v>336</v>
      </c>
      <c r="B180" s="53" t="s">
        <v>30</v>
      </c>
      <c r="C180" s="54" t="s">
        <v>337</v>
      </c>
      <c r="D180" s="48">
        <f>D181</f>
        <v>0</v>
      </c>
      <c r="E180" s="48">
        <f>E181</f>
        <v>4520</v>
      </c>
      <c r="F180" s="55" t="str">
        <f t="shared" si="3"/>
        <v>-</v>
      </c>
    </row>
    <row r="181" spans="1:6" s="2" customFormat="1" ht="196.5" customHeight="1" x14ac:dyDescent="0.2">
      <c r="A181" s="56" t="s">
        <v>349</v>
      </c>
      <c r="B181" s="53" t="s">
        <v>30</v>
      </c>
      <c r="C181" s="54" t="s">
        <v>350</v>
      </c>
      <c r="D181" s="48">
        <v>0</v>
      </c>
      <c r="E181" s="48">
        <v>4520</v>
      </c>
      <c r="F181" s="55" t="str">
        <f t="shared" si="3"/>
        <v>-</v>
      </c>
    </row>
    <row r="182" spans="1:6" s="2" customFormat="1" ht="213.75" hidden="1" customHeight="1" x14ac:dyDescent="0.2">
      <c r="A182" s="58" t="s">
        <v>354</v>
      </c>
      <c r="B182" s="59" t="s">
        <v>30</v>
      </c>
      <c r="C182" s="60" t="s">
        <v>292</v>
      </c>
      <c r="D182" s="48">
        <f>D183</f>
        <v>0</v>
      </c>
      <c r="E182" s="48">
        <f>E183</f>
        <v>0</v>
      </c>
      <c r="F182" s="55" t="str">
        <f t="shared" si="3"/>
        <v>-</v>
      </c>
    </row>
    <row r="183" spans="1:6" s="2" customFormat="1" ht="192.75" hidden="1" customHeight="1" x14ac:dyDescent="0.2">
      <c r="A183" s="58" t="s">
        <v>353</v>
      </c>
      <c r="B183" s="53" t="s">
        <v>30</v>
      </c>
      <c r="C183" s="54" t="s">
        <v>294</v>
      </c>
      <c r="D183" s="48">
        <f>D184</f>
        <v>0</v>
      </c>
      <c r="E183" s="48">
        <f>E184</f>
        <v>0</v>
      </c>
      <c r="F183" s="55" t="str">
        <f t="shared" si="3"/>
        <v>-</v>
      </c>
    </row>
    <row r="184" spans="1:6" s="2" customFormat="1" ht="260.25" hidden="1" customHeight="1" thickBot="1" x14ac:dyDescent="0.25">
      <c r="A184" s="61" t="s">
        <v>352</v>
      </c>
      <c r="B184" s="53" t="s">
        <v>30</v>
      </c>
      <c r="C184" s="54" t="s">
        <v>378</v>
      </c>
      <c r="D184" s="48">
        <v>0</v>
      </c>
      <c r="E184" s="48">
        <v>0</v>
      </c>
      <c r="F184" s="55" t="str">
        <f t="shared" si="3"/>
        <v>-</v>
      </c>
    </row>
    <row r="185" spans="1:6" ht="49.5" hidden="1" customHeight="1" x14ac:dyDescent="0.2">
      <c r="A185" s="33" t="s">
        <v>107</v>
      </c>
      <c r="B185" s="46" t="s">
        <v>30</v>
      </c>
      <c r="C185" s="47" t="s">
        <v>229</v>
      </c>
      <c r="D185" s="50">
        <f>D188+D190</f>
        <v>0</v>
      </c>
      <c r="E185" s="48">
        <f>E188+E190+E186</f>
        <v>0</v>
      </c>
      <c r="F185" s="55" t="str">
        <f t="shared" si="3"/>
        <v>-</v>
      </c>
    </row>
    <row r="186" spans="1:6" ht="52.5" hidden="1" customHeight="1" x14ac:dyDescent="0.2">
      <c r="A186" s="33" t="s">
        <v>151</v>
      </c>
      <c r="B186" s="46" t="s">
        <v>30</v>
      </c>
      <c r="C186" s="47" t="s">
        <v>230</v>
      </c>
      <c r="D186" s="50" t="s">
        <v>39</v>
      </c>
      <c r="E186" s="48">
        <f>E187</f>
        <v>0</v>
      </c>
      <c r="F186" s="55" t="str">
        <f t="shared" si="3"/>
        <v>-</v>
      </c>
    </row>
    <row r="187" spans="1:6" ht="86.25" hidden="1" customHeight="1" x14ac:dyDescent="0.2">
      <c r="A187" s="33" t="s">
        <v>152</v>
      </c>
      <c r="B187" s="46" t="s">
        <v>30</v>
      </c>
      <c r="C187" s="47" t="s">
        <v>231</v>
      </c>
      <c r="D187" s="50" t="s">
        <v>39</v>
      </c>
      <c r="E187" s="48">
        <v>0</v>
      </c>
      <c r="F187" s="55" t="str">
        <f t="shared" si="3"/>
        <v>-</v>
      </c>
    </row>
    <row r="188" spans="1:6" ht="54.75" hidden="1" customHeight="1" x14ac:dyDescent="0.2">
      <c r="A188" s="33" t="s">
        <v>108</v>
      </c>
      <c r="B188" s="46" t="s">
        <v>30</v>
      </c>
      <c r="C188" s="47" t="s">
        <v>232</v>
      </c>
      <c r="D188" s="50">
        <f>D189</f>
        <v>0</v>
      </c>
      <c r="E188" s="48">
        <f>E189</f>
        <v>0</v>
      </c>
      <c r="F188" s="55" t="str">
        <f t="shared" si="3"/>
        <v>-</v>
      </c>
    </row>
    <row r="189" spans="1:6" ht="84.75" hidden="1" customHeight="1" x14ac:dyDescent="0.2">
      <c r="A189" s="33" t="s">
        <v>109</v>
      </c>
      <c r="B189" s="46" t="s">
        <v>30</v>
      </c>
      <c r="C189" s="47" t="s">
        <v>233</v>
      </c>
      <c r="D189" s="50">
        <v>0</v>
      </c>
      <c r="E189" s="48">
        <v>0</v>
      </c>
      <c r="F189" s="55" t="str">
        <f t="shared" si="3"/>
        <v>-</v>
      </c>
    </row>
    <row r="190" spans="1:6" ht="65.25" hidden="1" customHeight="1" x14ac:dyDescent="0.2">
      <c r="A190" s="33" t="s">
        <v>311</v>
      </c>
      <c r="B190" s="46" t="s">
        <v>30</v>
      </c>
      <c r="C190" s="47" t="s">
        <v>312</v>
      </c>
      <c r="D190" s="50">
        <f>D191</f>
        <v>0</v>
      </c>
      <c r="E190" s="48">
        <f>E191</f>
        <v>0</v>
      </c>
      <c r="F190" s="49">
        <f>D190-E190</f>
        <v>0</v>
      </c>
    </row>
    <row r="191" spans="1:6" ht="88.5" hidden="1" customHeight="1" x14ac:dyDescent="0.2">
      <c r="A191" s="33" t="s">
        <v>310</v>
      </c>
      <c r="B191" s="46" t="s">
        <v>30</v>
      </c>
      <c r="C191" s="47" t="s">
        <v>309</v>
      </c>
      <c r="D191" s="50">
        <f>D192+D193+D194+D195</f>
        <v>0</v>
      </c>
      <c r="E191" s="48">
        <f>E194+E195+E196+E197</f>
        <v>0</v>
      </c>
      <c r="F191" s="49">
        <f>D191-E191</f>
        <v>0</v>
      </c>
    </row>
    <row r="192" spans="1:6" ht="78" hidden="1" customHeight="1" x14ac:dyDescent="0.2">
      <c r="A192" s="33" t="s">
        <v>313</v>
      </c>
      <c r="B192" s="46" t="s">
        <v>30</v>
      </c>
      <c r="C192" s="47" t="s">
        <v>314</v>
      </c>
      <c r="D192" s="50">
        <v>0</v>
      </c>
      <c r="E192" s="48">
        <v>0</v>
      </c>
      <c r="F192" s="49">
        <f t="shared" ref="F192:F197" si="4">D192-E192</f>
        <v>0</v>
      </c>
    </row>
    <row r="193" spans="1:6" ht="77.45" hidden="1" customHeight="1" x14ac:dyDescent="0.2">
      <c r="A193" s="33" t="s">
        <v>315</v>
      </c>
      <c r="B193" s="46" t="s">
        <v>30</v>
      </c>
      <c r="C193" s="47" t="s">
        <v>316</v>
      </c>
      <c r="D193" s="50">
        <v>0</v>
      </c>
      <c r="E193" s="48">
        <v>0</v>
      </c>
      <c r="F193" s="49">
        <f t="shared" si="4"/>
        <v>0</v>
      </c>
    </row>
    <row r="194" spans="1:6" ht="276" hidden="1" customHeight="1" x14ac:dyDescent="0.2">
      <c r="A194" s="33" t="s">
        <v>345</v>
      </c>
      <c r="B194" s="46" t="s">
        <v>30</v>
      </c>
      <c r="C194" s="47" t="s">
        <v>346</v>
      </c>
      <c r="D194" s="50">
        <v>0</v>
      </c>
      <c r="E194" s="48">
        <v>0</v>
      </c>
      <c r="F194" s="49">
        <f t="shared" si="4"/>
        <v>0</v>
      </c>
    </row>
    <row r="195" spans="1:6" ht="273.75" hidden="1" customHeight="1" x14ac:dyDescent="0.2">
      <c r="A195" s="33" t="s">
        <v>347</v>
      </c>
      <c r="B195" s="46" t="s">
        <v>30</v>
      </c>
      <c r="C195" s="47" t="s">
        <v>348</v>
      </c>
      <c r="D195" s="50">
        <v>0</v>
      </c>
      <c r="E195" s="48">
        <v>0</v>
      </c>
      <c r="F195" s="49">
        <f t="shared" si="4"/>
        <v>0</v>
      </c>
    </row>
    <row r="196" spans="1:6" ht="312.75" hidden="1" customHeight="1" x14ac:dyDescent="0.2">
      <c r="A196" s="33" t="s">
        <v>374</v>
      </c>
      <c r="B196" s="46" t="s">
        <v>30</v>
      </c>
      <c r="C196" s="47" t="s">
        <v>375</v>
      </c>
      <c r="D196" s="50">
        <v>0</v>
      </c>
      <c r="E196" s="48">
        <v>0</v>
      </c>
      <c r="F196" s="49">
        <f t="shared" si="4"/>
        <v>0</v>
      </c>
    </row>
    <row r="197" spans="1:6" ht="285" hidden="1" customHeight="1" x14ac:dyDescent="0.2">
      <c r="A197" s="33" t="s">
        <v>376</v>
      </c>
      <c r="B197" s="46" t="s">
        <v>30</v>
      </c>
      <c r="C197" s="47" t="s">
        <v>377</v>
      </c>
      <c r="D197" s="50">
        <v>0</v>
      </c>
      <c r="E197" s="48">
        <v>0</v>
      </c>
      <c r="F197" s="49">
        <f t="shared" si="4"/>
        <v>0</v>
      </c>
    </row>
    <row r="198" spans="1:6" ht="60" customHeight="1" x14ac:dyDescent="0.2">
      <c r="A198" s="33" t="s">
        <v>110</v>
      </c>
      <c r="B198" s="46" t="s">
        <v>30</v>
      </c>
      <c r="C198" s="47" t="s">
        <v>234</v>
      </c>
      <c r="D198" s="48">
        <f>D199+D216+D219</f>
        <v>486336100</v>
      </c>
      <c r="E198" s="48">
        <f>E199+E216+E219</f>
        <v>18298110.449999999</v>
      </c>
      <c r="F198" s="49">
        <f t="shared" si="3"/>
        <v>468037989.55000001</v>
      </c>
    </row>
    <row r="199" spans="1:6" ht="123.75" customHeight="1" x14ac:dyDescent="0.2">
      <c r="A199" s="33" t="s">
        <v>111</v>
      </c>
      <c r="B199" s="46" t="s">
        <v>30</v>
      </c>
      <c r="C199" s="47" t="s">
        <v>235</v>
      </c>
      <c r="D199" s="48">
        <f>D200+D208+D211+D205</f>
        <v>490717700</v>
      </c>
      <c r="E199" s="48">
        <f>E200+E208+E211+E205</f>
        <v>22679718.48</v>
      </c>
      <c r="F199" s="49">
        <f t="shared" si="3"/>
        <v>468037981.51999998</v>
      </c>
    </row>
    <row r="200" spans="1:6" ht="94.5" customHeight="1" x14ac:dyDescent="0.2">
      <c r="A200" s="33" t="s">
        <v>112</v>
      </c>
      <c r="B200" s="46" t="s">
        <v>30</v>
      </c>
      <c r="C200" s="47" t="s">
        <v>236</v>
      </c>
      <c r="D200" s="48">
        <f>D201+D203</f>
        <v>33052200</v>
      </c>
      <c r="E200" s="48">
        <f>E201+E203</f>
        <v>19429400</v>
      </c>
      <c r="F200" s="49">
        <f t="shared" si="3"/>
        <v>13622800</v>
      </c>
    </row>
    <row r="201" spans="1:6" ht="83.25" customHeight="1" x14ac:dyDescent="0.2">
      <c r="A201" s="33" t="s">
        <v>379</v>
      </c>
      <c r="B201" s="46" t="s">
        <v>30</v>
      </c>
      <c r="C201" s="47" t="s">
        <v>380</v>
      </c>
      <c r="D201" s="48">
        <f>D202</f>
        <v>30422300</v>
      </c>
      <c r="E201" s="48">
        <f>E202</f>
        <v>18333400</v>
      </c>
      <c r="F201" s="49">
        <f t="shared" si="3"/>
        <v>12088900</v>
      </c>
    </row>
    <row r="202" spans="1:6" ht="91.5" customHeight="1" x14ac:dyDescent="0.2">
      <c r="A202" s="33" t="s">
        <v>381</v>
      </c>
      <c r="B202" s="46" t="s">
        <v>30</v>
      </c>
      <c r="C202" s="47" t="s">
        <v>382</v>
      </c>
      <c r="D202" s="50">
        <v>30422300</v>
      </c>
      <c r="E202" s="48">
        <v>18333400</v>
      </c>
      <c r="F202" s="49">
        <f t="shared" si="3"/>
        <v>12088900</v>
      </c>
    </row>
    <row r="203" spans="1:6" ht="89.25" customHeight="1" x14ac:dyDescent="0.2">
      <c r="A203" s="33" t="s">
        <v>361</v>
      </c>
      <c r="B203" s="46" t="s">
        <v>30</v>
      </c>
      <c r="C203" s="47" t="s">
        <v>362</v>
      </c>
      <c r="D203" s="50">
        <f>D204</f>
        <v>2629900</v>
      </c>
      <c r="E203" s="48">
        <f>E204</f>
        <v>1096000</v>
      </c>
      <c r="F203" s="49">
        <f t="shared" si="3"/>
        <v>1533900</v>
      </c>
    </row>
    <row r="204" spans="1:6" ht="117.75" customHeight="1" x14ac:dyDescent="0.2">
      <c r="A204" s="33" t="s">
        <v>363</v>
      </c>
      <c r="B204" s="46" t="s">
        <v>30</v>
      </c>
      <c r="C204" s="47" t="s">
        <v>364</v>
      </c>
      <c r="D204" s="50">
        <v>2629900</v>
      </c>
      <c r="E204" s="48">
        <v>1096000</v>
      </c>
      <c r="F204" s="49">
        <f t="shared" si="3"/>
        <v>1533900</v>
      </c>
    </row>
    <row r="205" spans="1:6" ht="87.75" customHeight="1" x14ac:dyDescent="0.2">
      <c r="A205" s="33" t="s">
        <v>143</v>
      </c>
      <c r="B205" s="46" t="s">
        <v>30</v>
      </c>
      <c r="C205" s="47" t="s">
        <v>237</v>
      </c>
      <c r="D205" s="50">
        <f>D206</f>
        <v>3946500</v>
      </c>
      <c r="E205" s="48">
        <f>E206</f>
        <v>0</v>
      </c>
      <c r="F205" s="49">
        <f t="shared" si="3"/>
        <v>3946500</v>
      </c>
    </row>
    <row r="206" spans="1:6" ht="183" customHeight="1" x14ac:dyDescent="0.2">
      <c r="A206" s="33" t="s">
        <v>383</v>
      </c>
      <c r="B206" s="46" t="s">
        <v>30</v>
      </c>
      <c r="C206" s="47" t="s">
        <v>384</v>
      </c>
      <c r="D206" s="50">
        <v>3946500</v>
      </c>
      <c r="E206" s="48">
        <v>0</v>
      </c>
      <c r="F206" s="49">
        <f t="shared" si="3"/>
        <v>3946500</v>
      </c>
    </row>
    <row r="207" spans="1:6" ht="211.5" customHeight="1" x14ac:dyDescent="0.2">
      <c r="A207" s="33" t="s">
        <v>385</v>
      </c>
      <c r="B207" s="46" t="s">
        <v>30</v>
      </c>
      <c r="C207" s="47" t="s">
        <v>386</v>
      </c>
      <c r="D207" s="50">
        <v>3946500</v>
      </c>
      <c r="E207" s="48">
        <v>0</v>
      </c>
      <c r="F207" s="49">
        <f t="shared" si="3"/>
        <v>3946500</v>
      </c>
    </row>
    <row r="208" spans="1:6" ht="90.75" customHeight="1" x14ac:dyDescent="0.2">
      <c r="A208" s="33" t="s">
        <v>113</v>
      </c>
      <c r="B208" s="46" t="s">
        <v>30</v>
      </c>
      <c r="C208" s="47" t="s">
        <v>238</v>
      </c>
      <c r="D208" s="50">
        <v>200</v>
      </c>
      <c r="E208" s="48">
        <f>E209</f>
        <v>200</v>
      </c>
      <c r="F208" s="49" t="str">
        <f t="shared" si="3"/>
        <v>-</v>
      </c>
    </row>
    <row r="209" spans="1:6" ht="112.5" customHeight="1" x14ac:dyDescent="0.2">
      <c r="A209" s="33" t="s">
        <v>114</v>
      </c>
      <c r="B209" s="46" t="s">
        <v>30</v>
      </c>
      <c r="C209" s="47" t="s">
        <v>239</v>
      </c>
      <c r="D209" s="50">
        <v>200</v>
      </c>
      <c r="E209" s="48">
        <f>E210</f>
        <v>200</v>
      </c>
      <c r="F209" s="49" t="str">
        <f t="shared" si="3"/>
        <v>-</v>
      </c>
    </row>
    <row r="210" spans="1:6" ht="114" customHeight="1" x14ac:dyDescent="0.2">
      <c r="A210" s="33" t="s">
        <v>115</v>
      </c>
      <c r="B210" s="46" t="s">
        <v>30</v>
      </c>
      <c r="C210" s="47" t="s">
        <v>240</v>
      </c>
      <c r="D210" s="50">
        <v>200</v>
      </c>
      <c r="E210" s="48">
        <v>200</v>
      </c>
      <c r="F210" s="49" t="str">
        <f t="shared" si="3"/>
        <v>-</v>
      </c>
    </row>
    <row r="211" spans="1:6" ht="52.5" customHeight="1" x14ac:dyDescent="0.2">
      <c r="A211" s="33" t="s">
        <v>116</v>
      </c>
      <c r="B211" s="46" t="s">
        <v>30</v>
      </c>
      <c r="C211" s="47" t="s">
        <v>241</v>
      </c>
      <c r="D211" s="48">
        <f>D214+D212</f>
        <v>453718800</v>
      </c>
      <c r="E211" s="48">
        <f t="shared" ref="E211" si="5">E214+E212</f>
        <v>3250118.48</v>
      </c>
      <c r="F211" s="49">
        <f t="shared" si="3"/>
        <v>450468681.51999998</v>
      </c>
    </row>
    <row r="212" spans="1:6" ht="189" hidden="1" customHeight="1" x14ac:dyDescent="0.2">
      <c r="A212" s="33" t="s">
        <v>357</v>
      </c>
      <c r="B212" s="46" t="s">
        <v>30</v>
      </c>
      <c r="C212" s="47" t="s">
        <v>358</v>
      </c>
      <c r="D212" s="48">
        <f>D213</f>
        <v>0</v>
      </c>
      <c r="E212" s="48">
        <f t="shared" ref="E212:F212" si="6">E213</f>
        <v>0</v>
      </c>
      <c r="F212" s="48" t="str">
        <f t="shared" si="6"/>
        <v>-</v>
      </c>
    </row>
    <row r="213" spans="1:6" ht="226.5" hidden="1" customHeight="1" x14ac:dyDescent="0.2">
      <c r="A213" s="33" t="s">
        <v>355</v>
      </c>
      <c r="B213" s="46" t="s">
        <v>30</v>
      </c>
      <c r="C213" s="47" t="s">
        <v>356</v>
      </c>
      <c r="D213" s="48">
        <v>0</v>
      </c>
      <c r="E213" s="48">
        <v>0</v>
      </c>
      <c r="F213" s="49" t="str">
        <f t="shared" si="3"/>
        <v>-</v>
      </c>
    </row>
    <row r="214" spans="1:6" ht="81" customHeight="1" x14ac:dyDescent="0.2">
      <c r="A214" s="33" t="s">
        <v>117</v>
      </c>
      <c r="B214" s="46" t="s">
        <v>30</v>
      </c>
      <c r="C214" s="47" t="s">
        <v>242</v>
      </c>
      <c r="D214" s="48">
        <f>D215</f>
        <v>453718800</v>
      </c>
      <c r="E214" s="48">
        <f>E215</f>
        <v>3250118.48</v>
      </c>
      <c r="F214" s="49">
        <f t="shared" si="3"/>
        <v>450468681.51999998</v>
      </c>
    </row>
    <row r="215" spans="1:6" ht="81" customHeight="1" x14ac:dyDescent="0.2">
      <c r="A215" s="33" t="s">
        <v>118</v>
      </c>
      <c r="B215" s="46" t="s">
        <v>30</v>
      </c>
      <c r="C215" s="47" t="s">
        <v>243</v>
      </c>
      <c r="D215" s="48">
        <v>453718800</v>
      </c>
      <c r="E215" s="48">
        <v>3250118.48</v>
      </c>
      <c r="F215" s="49">
        <f t="shared" si="3"/>
        <v>450468681.51999998</v>
      </c>
    </row>
    <row r="216" spans="1:6" ht="72.75" customHeight="1" x14ac:dyDescent="0.2">
      <c r="A216" s="33" t="s">
        <v>119</v>
      </c>
      <c r="B216" s="46" t="s">
        <v>30</v>
      </c>
      <c r="C216" s="47" t="s">
        <v>244</v>
      </c>
      <c r="D216" s="50">
        <f>D217</f>
        <v>220000</v>
      </c>
      <c r="E216" s="48">
        <f>E217</f>
        <v>220000</v>
      </c>
      <c r="F216" s="49" t="str">
        <f t="shared" si="3"/>
        <v>-</v>
      </c>
    </row>
    <row r="217" spans="1:6" ht="87.75" customHeight="1" x14ac:dyDescent="0.2">
      <c r="A217" s="33" t="s">
        <v>120</v>
      </c>
      <c r="B217" s="46" t="s">
        <v>30</v>
      </c>
      <c r="C217" s="47" t="s">
        <v>245</v>
      </c>
      <c r="D217" s="50">
        <f>D218</f>
        <v>220000</v>
      </c>
      <c r="E217" s="48">
        <f>E218</f>
        <v>220000</v>
      </c>
      <c r="F217" s="49" t="str">
        <f t="shared" si="3"/>
        <v>-</v>
      </c>
    </row>
    <row r="218" spans="1:6" ht="86.25" customHeight="1" x14ac:dyDescent="0.2">
      <c r="A218" s="33" t="s">
        <v>120</v>
      </c>
      <c r="B218" s="46" t="s">
        <v>30</v>
      </c>
      <c r="C218" s="47" t="s">
        <v>246</v>
      </c>
      <c r="D218" s="50">
        <v>220000</v>
      </c>
      <c r="E218" s="48">
        <v>220000</v>
      </c>
      <c r="F218" s="49" t="str">
        <f t="shared" si="3"/>
        <v>-</v>
      </c>
    </row>
    <row r="219" spans="1:6" ht="153.75" customHeight="1" x14ac:dyDescent="0.2">
      <c r="A219" s="33" t="s">
        <v>121</v>
      </c>
      <c r="B219" s="46" t="s">
        <v>30</v>
      </c>
      <c r="C219" s="47" t="s">
        <v>247</v>
      </c>
      <c r="D219" s="50">
        <f>D220</f>
        <v>-4601600</v>
      </c>
      <c r="E219" s="48">
        <f>E220</f>
        <v>-4601608.03</v>
      </c>
      <c r="F219" s="49" t="s">
        <v>39</v>
      </c>
    </row>
    <row r="220" spans="1:6" ht="145.5" customHeight="1" x14ac:dyDescent="0.2">
      <c r="A220" s="33" t="s">
        <v>122</v>
      </c>
      <c r="B220" s="46" t="s">
        <v>30</v>
      </c>
      <c r="C220" s="47" t="s">
        <v>248</v>
      </c>
      <c r="D220" s="50">
        <f>D221</f>
        <v>-4601600</v>
      </c>
      <c r="E220" s="48">
        <f>E221</f>
        <v>-4601608.03</v>
      </c>
      <c r="F220" s="49" t="s">
        <v>39</v>
      </c>
    </row>
    <row r="221" spans="1:6" ht="164.25" customHeight="1" thickBot="1" x14ac:dyDescent="0.25">
      <c r="A221" s="33" t="s">
        <v>123</v>
      </c>
      <c r="B221" s="46" t="s">
        <v>30</v>
      </c>
      <c r="C221" s="47" t="s">
        <v>249</v>
      </c>
      <c r="D221" s="50">
        <v>-4601600</v>
      </c>
      <c r="E221" s="48">
        <v>-4601608.03</v>
      </c>
      <c r="F221" s="49" t="s">
        <v>39</v>
      </c>
    </row>
    <row r="222" spans="1:6" ht="12.75" customHeight="1" x14ac:dyDescent="0.4">
      <c r="A222" s="62"/>
      <c r="B222" s="63"/>
      <c r="C222" s="64"/>
      <c r="D222" s="65"/>
      <c r="E222" s="66"/>
      <c r="F222" s="65"/>
    </row>
  </sheetData>
  <mergeCells count="12">
    <mergeCell ref="A10:D10"/>
    <mergeCell ref="A1:D1"/>
    <mergeCell ref="A4:D4"/>
    <mergeCell ref="A2:D2"/>
    <mergeCell ref="B6:D6"/>
    <mergeCell ref="B7:D7"/>
    <mergeCell ref="B11:B17"/>
    <mergeCell ref="D11:D17"/>
    <mergeCell ref="C11:C17"/>
    <mergeCell ref="A11:A17"/>
    <mergeCell ref="F11:F17"/>
    <mergeCell ref="E11:E17"/>
  </mergeCells>
  <conditionalFormatting sqref="F23 F21">
    <cfRule type="cellIs" priority="1" stopIfTrue="1" operator="equal">
      <formula>0</formula>
    </cfRule>
  </conditionalFormatting>
  <conditionalFormatting sqref="F34">
    <cfRule type="cellIs" priority="2" stopIfTrue="1" operator="equal">
      <formula>0</formula>
    </cfRule>
  </conditionalFormatting>
  <conditionalFormatting sqref="F32">
    <cfRule type="cellIs" priority="3" stopIfTrue="1" operator="equal">
      <formula>0</formula>
    </cfRule>
  </conditionalFormatting>
  <conditionalFormatting sqref="F27:F31">
    <cfRule type="cellIs" priority="4" stopIfTrue="1" operator="equal">
      <formula>0</formula>
    </cfRule>
  </conditionalFormatting>
  <conditionalFormatting sqref="F62:F64">
    <cfRule type="cellIs" priority="5" stopIfTrue="1" operator="equal">
      <formula>0</formula>
    </cfRule>
  </conditionalFormatting>
  <pageMargins left="0.39370078740157483" right="0.39370078740157483" top="0.78740157480314965" bottom="0.39370078740157483" header="0" footer="0"/>
  <pageSetup paperSize="9" scale="33" fitToHeight="0" pageOrder="overThenDown" orientation="portrait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10"/>
  <sheetViews>
    <sheetView workbookViewId="0"/>
  </sheetViews>
  <sheetFormatPr defaultRowHeight="12.75" x14ac:dyDescent="0.2"/>
  <sheetData>
    <row r="1" spans="1:2" x14ac:dyDescent="0.2">
      <c r="A1" t="s">
        <v>124</v>
      </c>
      <c r="B1" t="s">
        <v>27</v>
      </c>
    </row>
    <row r="2" spans="1:2" x14ac:dyDescent="0.2">
      <c r="A2" t="s">
        <v>125</v>
      </c>
      <c r="B2" t="s">
        <v>126</v>
      </c>
    </row>
    <row r="3" spans="1:2" x14ac:dyDescent="0.2">
      <c r="A3" t="s">
        <v>127</v>
      </c>
      <c r="B3" t="s">
        <v>5</v>
      </c>
    </row>
    <row r="4" spans="1:2" x14ac:dyDescent="0.2">
      <c r="A4" t="s">
        <v>128</v>
      </c>
      <c r="B4" t="s">
        <v>129</v>
      </c>
    </row>
    <row r="5" spans="1:2" x14ac:dyDescent="0.2">
      <c r="A5" t="s">
        <v>130</v>
      </c>
      <c r="B5" t="s">
        <v>131</v>
      </c>
    </row>
    <row r="6" spans="1:2" x14ac:dyDescent="0.2">
      <c r="A6" t="s">
        <v>132</v>
      </c>
      <c r="B6" t="s">
        <v>133</v>
      </c>
    </row>
    <row r="7" spans="1:2" x14ac:dyDescent="0.2">
      <c r="A7" t="s">
        <v>134</v>
      </c>
      <c r="B7" t="s">
        <v>133</v>
      </c>
    </row>
    <row r="8" spans="1:2" x14ac:dyDescent="0.2">
      <c r="A8" t="s">
        <v>135</v>
      </c>
      <c r="B8" t="s">
        <v>136</v>
      </c>
    </row>
    <row r="9" spans="1:2" x14ac:dyDescent="0.2">
      <c r="A9" t="s">
        <v>137</v>
      </c>
      <c r="B9" t="s">
        <v>138</v>
      </c>
    </row>
    <row r="10" spans="1:2" x14ac:dyDescent="0.2">
      <c r="A10" t="s">
        <v>139</v>
      </c>
      <c r="B10" t="s">
        <v>27</v>
      </c>
    </row>
  </sheetData>
  <pageMargins left="0.75" right="0.75" top="1" bottom="1" header="0.5" footer="0.5"/>
  <pageSetup orientation="portrait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F330"/>
  <sheetViews>
    <sheetView workbookViewId="0">
      <selection activeCell="A17" sqref="A17"/>
    </sheetView>
  </sheetViews>
  <sheetFormatPr defaultRowHeight="15" x14ac:dyDescent="0.25"/>
  <cols>
    <col min="1" max="1" width="45.7109375" style="95" customWidth="1"/>
    <col min="2" max="2" width="4.28515625" style="95" customWidth="1"/>
    <col min="3" max="3" width="26.85546875" style="95" customWidth="1"/>
    <col min="4" max="4" width="18.85546875" style="95" customWidth="1"/>
    <col min="5" max="6" width="18.7109375" style="95" customWidth="1"/>
  </cols>
  <sheetData>
    <row r="2" spans="1:6" x14ac:dyDescent="0.25">
      <c r="A2" s="91" t="s">
        <v>401</v>
      </c>
      <c r="B2" s="91"/>
      <c r="C2" s="91"/>
      <c r="D2" s="91"/>
      <c r="E2" s="92"/>
      <c r="F2" s="93" t="s">
        <v>402</v>
      </c>
    </row>
    <row r="3" spans="1:6" ht="15.75" thickBot="1" x14ac:dyDescent="0.3">
      <c r="A3" s="94"/>
      <c r="B3" s="94"/>
      <c r="D3" s="93"/>
      <c r="E3" s="93"/>
      <c r="F3" s="93"/>
    </row>
    <row r="4" spans="1:6" s="123" customFormat="1" ht="12.75" x14ac:dyDescent="0.2">
      <c r="A4" s="96" t="s">
        <v>20</v>
      </c>
      <c r="B4" s="97" t="s">
        <v>21</v>
      </c>
      <c r="C4" s="98" t="s">
        <v>403</v>
      </c>
      <c r="D4" s="99" t="s">
        <v>23</v>
      </c>
      <c r="E4" s="100" t="s">
        <v>24</v>
      </c>
      <c r="F4" s="101" t="s">
        <v>25</v>
      </c>
    </row>
    <row r="5" spans="1:6" s="123" customFormat="1" ht="12.75" x14ac:dyDescent="0.2">
      <c r="A5" s="102"/>
      <c r="B5" s="103"/>
      <c r="C5" s="104"/>
      <c r="D5" s="105"/>
      <c r="E5" s="106"/>
      <c r="F5" s="107"/>
    </row>
    <row r="6" spans="1:6" s="123" customFormat="1" ht="12.75" x14ac:dyDescent="0.2">
      <c r="A6" s="102"/>
      <c r="B6" s="103"/>
      <c r="C6" s="104"/>
      <c r="D6" s="105"/>
      <c r="E6" s="106"/>
      <c r="F6" s="107"/>
    </row>
    <row r="7" spans="1:6" s="123" customFormat="1" ht="12.75" x14ac:dyDescent="0.2">
      <c r="A7" s="102"/>
      <c r="B7" s="103"/>
      <c r="C7" s="104"/>
      <c r="D7" s="105"/>
      <c r="E7" s="106"/>
      <c r="F7" s="107"/>
    </row>
    <row r="8" spans="1:6" s="123" customFormat="1" ht="12.75" x14ac:dyDescent="0.2">
      <c r="A8" s="102"/>
      <c r="B8" s="103"/>
      <c r="C8" s="104"/>
      <c r="D8" s="105"/>
      <c r="E8" s="106"/>
      <c r="F8" s="107"/>
    </row>
    <row r="9" spans="1:6" s="123" customFormat="1" ht="12.75" x14ac:dyDescent="0.2">
      <c r="A9" s="102"/>
      <c r="B9" s="103"/>
      <c r="C9" s="104"/>
      <c r="D9" s="105"/>
      <c r="E9" s="106"/>
      <c r="F9" s="107"/>
    </row>
    <row r="10" spans="1:6" s="123" customFormat="1" x14ac:dyDescent="0.2">
      <c r="A10" s="102"/>
      <c r="B10" s="103"/>
      <c r="C10" s="108"/>
      <c r="D10" s="105"/>
      <c r="E10" s="109"/>
      <c r="F10" s="110"/>
    </row>
    <row r="11" spans="1:6" s="123" customFormat="1" x14ac:dyDescent="0.2">
      <c r="A11" s="111"/>
      <c r="B11" s="112"/>
      <c r="C11" s="113"/>
      <c r="D11" s="114"/>
      <c r="E11" s="115"/>
      <c r="F11" s="116"/>
    </row>
    <row r="12" spans="1:6" s="123" customFormat="1" ht="15.75" thickBot="1" x14ac:dyDescent="0.25">
      <c r="A12" s="117">
        <v>1</v>
      </c>
      <c r="B12" s="118">
        <v>2</v>
      </c>
      <c r="C12" s="119">
        <v>3</v>
      </c>
      <c r="D12" s="120" t="s">
        <v>26</v>
      </c>
      <c r="E12" s="121" t="s">
        <v>27</v>
      </c>
      <c r="F12" s="122" t="s">
        <v>28</v>
      </c>
    </row>
    <row r="13" spans="1:6" s="123" customFormat="1" ht="28.5" x14ac:dyDescent="0.2">
      <c r="A13" s="124" t="s">
        <v>404</v>
      </c>
      <c r="B13" s="125" t="s">
        <v>405</v>
      </c>
      <c r="C13" s="126" t="s">
        <v>406</v>
      </c>
      <c r="D13" s="127">
        <v>685948100</v>
      </c>
      <c r="E13" s="128">
        <v>71813272.819999993</v>
      </c>
      <c r="F13" s="129">
        <f>IF(OR(D13="-",IF(E13="-",0,E13)&gt;=IF(D13="-",0,D13)),"-",IF(D13="-",0,D13)-IF(E13="-",0,E13))</f>
        <v>614134827.18000007</v>
      </c>
    </row>
    <row r="14" spans="1:6" s="123" customFormat="1" x14ac:dyDescent="0.2">
      <c r="A14" s="130" t="s">
        <v>32</v>
      </c>
      <c r="B14" s="131"/>
      <c r="C14" s="132"/>
      <c r="D14" s="133"/>
      <c r="E14" s="134"/>
      <c r="F14" s="135"/>
    </row>
    <row r="15" spans="1:6" s="123" customFormat="1" ht="30" x14ac:dyDescent="0.2">
      <c r="A15" s="136" t="s">
        <v>13</v>
      </c>
      <c r="B15" s="137" t="s">
        <v>405</v>
      </c>
      <c r="C15" s="138" t="s">
        <v>407</v>
      </c>
      <c r="D15" s="139">
        <v>686448100</v>
      </c>
      <c r="E15" s="140">
        <v>71813272.819999993</v>
      </c>
      <c r="F15" s="141">
        <f t="shared" ref="F15:F78" si="0">IF(OR(D15="-",IF(E15="-",0,E15)&gt;=IF(D15="-",0,D15)),"-",IF(D15="-",0,D15)-IF(E15="-",0,E15))</f>
        <v>614634827.18000007</v>
      </c>
    </row>
    <row r="16" spans="1:6" s="123" customFormat="1" ht="28.5" x14ac:dyDescent="0.2">
      <c r="A16" s="124" t="s">
        <v>408</v>
      </c>
      <c r="B16" s="125" t="s">
        <v>405</v>
      </c>
      <c r="C16" s="126" t="s">
        <v>409</v>
      </c>
      <c r="D16" s="127">
        <v>41051900</v>
      </c>
      <c r="E16" s="128">
        <v>14409104.23</v>
      </c>
      <c r="F16" s="129">
        <f t="shared" si="0"/>
        <v>26642795.77</v>
      </c>
    </row>
    <row r="17" spans="1:6" s="123" customFormat="1" ht="60" x14ac:dyDescent="0.2">
      <c r="A17" s="136" t="s">
        <v>410</v>
      </c>
      <c r="B17" s="137" t="s">
        <v>405</v>
      </c>
      <c r="C17" s="138" t="s">
        <v>411</v>
      </c>
      <c r="D17" s="139">
        <v>36264300</v>
      </c>
      <c r="E17" s="140">
        <v>12264332.119999999</v>
      </c>
      <c r="F17" s="141">
        <f t="shared" si="0"/>
        <v>23999967.880000003</v>
      </c>
    </row>
    <row r="18" spans="1:6" s="123" customFormat="1" ht="45" x14ac:dyDescent="0.2">
      <c r="A18" s="136" t="s">
        <v>412</v>
      </c>
      <c r="B18" s="137" t="s">
        <v>405</v>
      </c>
      <c r="C18" s="138" t="s">
        <v>413</v>
      </c>
      <c r="D18" s="139">
        <v>11900</v>
      </c>
      <c r="E18" s="140">
        <v>6800</v>
      </c>
      <c r="F18" s="141">
        <f t="shared" si="0"/>
        <v>5100</v>
      </c>
    </row>
    <row r="19" spans="1:6" s="123" customFormat="1" ht="45" x14ac:dyDescent="0.2">
      <c r="A19" s="136" t="s">
        <v>414</v>
      </c>
      <c r="B19" s="137" t="s">
        <v>405</v>
      </c>
      <c r="C19" s="138" t="s">
        <v>415</v>
      </c>
      <c r="D19" s="139">
        <v>11900</v>
      </c>
      <c r="E19" s="140">
        <v>6800</v>
      </c>
      <c r="F19" s="141">
        <f t="shared" si="0"/>
        <v>5100</v>
      </c>
    </row>
    <row r="20" spans="1:6" s="123" customFormat="1" ht="120" x14ac:dyDescent="0.2">
      <c r="A20" s="142" t="s">
        <v>416</v>
      </c>
      <c r="B20" s="137" t="s">
        <v>405</v>
      </c>
      <c r="C20" s="138" t="s">
        <v>417</v>
      </c>
      <c r="D20" s="139">
        <v>11900</v>
      </c>
      <c r="E20" s="140">
        <v>6800</v>
      </c>
      <c r="F20" s="141">
        <f t="shared" si="0"/>
        <v>5100</v>
      </c>
    </row>
    <row r="21" spans="1:6" s="123" customFormat="1" x14ac:dyDescent="0.2">
      <c r="A21" s="136" t="s">
        <v>418</v>
      </c>
      <c r="B21" s="137" t="s">
        <v>405</v>
      </c>
      <c r="C21" s="138" t="s">
        <v>419</v>
      </c>
      <c r="D21" s="139">
        <v>11900</v>
      </c>
      <c r="E21" s="140">
        <v>6800</v>
      </c>
      <c r="F21" s="141">
        <f t="shared" si="0"/>
        <v>5100</v>
      </c>
    </row>
    <row r="22" spans="1:6" s="123" customFormat="1" ht="45" x14ac:dyDescent="0.2">
      <c r="A22" s="136" t="s">
        <v>420</v>
      </c>
      <c r="B22" s="137" t="s">
        <v>405</v>
      </c>
      <c r="C22" s="138" t="s">
        <v>421</v>
      </c>
      <c r="D22" s="139">
        <v>90000</v>
      </c>
      <c r="E22" s="140">
        <v>10000</v>
      </c>
      <c r="F22" s="141">
        <f t="shared" si="0"/>
        <v>80000</v>
      </c>
    </row>
    <row r="23" spans="1:6" s="123" customFormat="1" ht="45" x14ac:dyDescent="0.2">
      <c r="A23" s="136" t="s">
        <v>422</v>
      </c>
      <c r="B23" s="137" t="s">
        <v>405</v>
      </c>
      <c r="C23" s="138" t="s">
        <v>423</v>
      </c>
      <c r="D23" s="139">
        <v>80000</v>
      </c>
      <c r="E23" s="140" t="s">
        <v>39</v>
      </c>
      <c r="F23" s="141">
        <f t="shared" si="0"/>
        <v>80000</v>
      </c>
    </row>
    <row r="24" spans="1:6" s="123" customFormat="1" ht="105" x14ac:dyDescent="0.2">
      <c r="A24" s="136" t="s">
        <v>424</v>
      </c>
      <c r="B24" s="137" t="s">
        <v>405</v>
      </c>
      <c r="C24" s="138" t="s">
        <v>425</v>
      </c>
      <c r="D24" s="139">
        <v>30000</v>
      </c>
      <c r="E24" s="140" t="s">
        <v>39</v>
      </c>
      <c r="F24" s="141">
        <f t="shared" si="0"/>
        <v>30000</v>
      </c>
    </row>
    <row r="25" spans="1:6" s="123" customFormat="1" x14ac:dyDescent="0.2">
      <c r="A25" s="136" t="s">
        <v>418</v>
      </c>
      <c r="B25" s="137" t="s">
        <v>405</v>
      </c>
      <c r="C25" s="138" t="s">
        <v>426</v>
      </c>
      <c r="D25" s="139">
        <v>30000</v>
      </c>
      <c r="E25" s="140" t="s">
        <v>39</v>
      </c>
      <c r="F25" s="141">
        <f t="shared" si="0"/>
        <v>30000</v>
      </c>
    </row>
    <row r="26" spans="1:6" s="123" customFormat="1" ht="90" x14ac:dyDescent="0.2">
      <c r="A26" s="136" t="s">
        <v>427</v>
      </c>
      <c r="B26" s="137" t="s">
        <v>405</v>
      </c>
      <c r="C26" s="138" t="s">
        <v>428</v>
      </c>
      <c r="D26" s="139">
        <v>50000</v>
      </c>
      <c r="E26" s="140" t="s">
        <v>39</v>
      </c>
      <c r="F26" s="141">
        <f t="shared" si="0"/>
        <v>50000</v>
      </c>
    </row>
    <row r="27" spans="1:6" s="123" customFormat="1" x14ac:dyDescent="0.2">
      <c r="A27" s="136" t="s">
        <v>418</v>
      </c>
      <c r="B27" s="137" t="s">
        <v>405</v>
      </c>
      <c r="C27" s="138" t="s">
        <v>429</v>
      </c>
      <c r="D27" s="139">
        <v>50000</v>
      </c>
      <c r="E27" s="140" t="s">
        <v>39</v>
      </c>
      <c r="F27" s="141">
        <f t="shared" si="0"/>
        <v>50000</v>
      </c>
    </row>
    <row r="28" spans="1:6" s="123" customFormat="1" x14ac:dyDescent="0.2">
      <c r="A28" s="136" t="s">
        <v>430</v>
      </c>
      <c r="B28" s="137" t="s">
        <v>405</v>
      </c>
      <c r="C28" s="138" t="s">
        <v>431</v>
      </c>
      <c r="D28" s="139">
        <v>10000</v>
      </c>
      <c r="E28" s="140">
        <v>10000</v>
      </c>
      <c r="F28" s="141" t="str">
        <f t="shared" si="0"/>
        <v>-</v>
      </c>
    </row>
    <row r="29" spans="1:6" s="123" customFormat="1" ht="105" x14ac:dyDescent="0.2">
      <c r="A29" s="136" t="s">
        <v>432</v>
      </c>
      <c r="B29" s="137" t="s">
        <v>405</v>
      </c>
      <c r="C29" s="138" t="s">
        <v>433</v>
      </c>
      <c r="D29" s="139">
        <v>10000</v>
      </c>
      <c r="E29" s="140">
        <v>10000</v>
      </c>
      <c r="F29" s="141" t="str">
        <f t="shared" si="0"/>
        <v>-</v>
      </c>
    </row>
    <row r="30" spans="1:6" s="123" customFormat="1" x14ac:dyDescent="0.2">
      <c r="A30" s="136" t="s">
        <v>418</v>
      </c>
      <c r="B30" s="137" t="s">
        <v>405</v>
      </c>
      <c r="C30" s="138" t="s">
        <v>434</v>
      </c>
      <c r="D30" s="139">
        <v>10000</v>
      </c>
      <c r="E30" s="140">
        <v>10000</v>
      </c>
      <c r="F30" s="141" t="str">
        <f t="shared" si="0"/>
        <v>-</v>
      </c>
    </row>
    <row r="31" spans="1:6" s="123" customFormat="1" ht="75" x14ac:dyDescent="0.2">
      <c r="A31" s="136" t="s">
        <v>435</v>
      </c>
      <c r="B31" s="137" t="s">
        <v>405</v>
      </c>
      <c r="C31" s="138" t="s">
        <v>436</v>
      </c>
      <c r="D31" s="139">
        <v>36162200</v>
      </c>
      <c r="E31" s="140">
        <v>12247332.119999999</v>
      </c>
      <c r="F31" s="141">
        <f t="shared" si="0"/>
        <v>23914867.880000003</v>
      </c>
    </row>
    <row r="32" spans="1:6" s="123" customFormat="1" ht="45" x14ac:dyDescent="0.2">
      <c r="A32" s="136" t="s">
        <v>437</v>
      </c>
      <c r="B32" s="137" t="s">
        <v>405</v>
      </c>
      <c r="C32" s="138" t="s">
        <v>438</v>
      </c>
      <c r="D32" s="139">
        <v>32672300</v>
      </c>
      <c r="E32" s="140">
        <v>10665932.119999999</v>
      </c>
      <c r="F32" s="141">
        <f t="shared" si="0"/>
        <v>22006367.880000003</v>
      </c>
    </row>
    <row r="33" spans="1:6" s="123" customFormat="1" ht="165" x14ac:dyDescent="0.2">
      <c r="A33" s="142" t="s">
        <v>439</v>
      </c>
      <c r="B33" s="137" t="s">
        <v>405</v>
      </c>
      <c r="C33" s="138" t="s">
        <v>440</v>
      </c>
      <c r="D33" s="139">
        <v>27997300</v>
      </c>
      <c r="E33" s="140">
        <v>9276972.5999999996</v>
      </c>
      <c r="F33" s="141">
        <f t="shared" si="0"/>
        <v>18720327.399999999</v>
      </c>
    </row>
    <row r="34" spans="1:6" s="123" customFormat="1" ht="30" x14ac:dyDescent="0.2">
      <c r="A34" s="136" t="s">
        <v>441</v>
      </c>
      <c r="B34" s="137" t="s">
        <v>405</v>
      </c>
      <c r="C34" s="138" t="s">
        <v>442</v>
      </c>
      <c r="D34" s="139">
        <v>20514800</v>
      </c>
      <c r="E34" s="140">
        <v>7126060.7800000003</v>
      </c>
      <c r="F34" s="141">
        <f t="shared" si="0"/>
        <v>13388739.219999999</v>
      </c>
    </row>
    <row r="35" spans="1:6" s="123" customFormat="1" ht="45" x14ac:dyDescent="0.2">
      <c r="A35" s="136" t="s">
        <v>443</v>
      </c>
      <c r="B35" s="137" t="s">
        <v>405</v>
      </c>
      <c r="C35" s="138" t="s">
        <v>444</v>
      </c>
      <c r="D35" s="139">
        <v>1287000</v>
      </c>
      <c r="E35" s="140">
        <v>300360.40000000002</v>
      </c>
      <c r="F35" s="141">
        <f t="shared" si="0"/>
        <v>986639.6</v>
      </c>
    </row>
    <row r="36" spans="1:6" s="123" customFormat="1" ht="60" x14ac:dyDescent="0.2">
      <c r="A36" s="136" t="s">
        <v>445</v>
      </c>
      <c r="B36" s="137" t="s">
        <v>405</v>
      </c>
      <c r="C36" s="138" t="s">
        <v>446</v>
      </c>
      <c r="D36" s="139">
        <v>6195500</v>
      </c>
      <c r="E36" s="140">
        <v>1850551.42</v>
      </c>
      <c r="F36" s="141">
        <f t="shared" si="0"/>
        <v>4344948.58</v>
      </c>
    </row>
    <row r="37" spans="1:6" s="123" customFormat="1" ht="150" x14ac:dyDescent="0.2">
      <c r="A37" s="142" t="s">
        <v>447</v>
      </c>
      <c r="B37" s="137" t="s">
        <v>405</v>
      </c>
      <c r="C37" s="138" t="s">
        <v>448</v>
      </c>
      <c r="D37" s="139">
        <v>3192700</v>
      </c>
      <c r="E37" s="140">
        <v>983878.77</v>
      </c>
      <c r="F37" s="141">
        <f t="shared" si="0"/>
        <v>2208821.23</v>
      </c>
    </row>
    <row r="38" spans="1:6" s="123" customFormat="1" x14ac:dyDescent="0.2">
      <c r="A38" s="136" t="s">
        <v>418</v>
      </c>
      <c r="B38" s="137" t="s">
        <v>405</v>
      </c>
      <c r="C38" s="138" t="s">
        <v>449</v>
      </c>
      <c r="D38" s="139">
        <v>1967500</v>
      </c>
      <c r="E38" s="140">
        <v>451052.46</v>
      </c>
      <c r="F38" s="141">
        <f t="shared" si="0"/>
        <v>1516447.54</v>
      </c>
    </row>
    <row r="39" spans="1:6" s="123" customFormat="1" x14ac:dyDescent="0.2">
      <c r="A39" s="136" t="s">
        <v>450</v>
      </c>
      <c r="B39" s="137" t="s">
        <v>405</v>
      </c>
      <c r="C39" s="138" t="s">
        <v>451</v>
      </c>
      <c r="D39" s="139">
        <v>1187100</v>
      </c>
      <c r="E39" s="140">
        <v>508557.31</v>
      </c>
      <c r="F39" s="141">
        <f t="shared" si="0"/>
        <v>678542.69</v>
      </c>
    </row>
    <row r="40" spans="1:6" s="123" customFormat="1" ht="30" x14ac:dyDescent="0.2">
      <c r="A40" s="136" t="s">
        <v>452</v>
      </c>
      <c r="B40" s="137" t="s">
        <v>405</v>
      </c>
      <c r="C40" s="138" t="s">
        <v>453</v>
      </c>
      <c r="D40" s="139">
        <v>30400</v>
      </c>
      <c r="E40" s="140">
        <v>20439</v>
      </c>
      <c r="F40" s="141">
        <f t="shared" si="0"/>
        <v>9961</v>
      </c>
    </row>
    <row r="41" spans="1:6" s="123" customFormat="1" x14ac:dyDescent="0.2">
      <c r="A41" s="136" t="s">
        <v>454</v>
      </c>
      <c r="B41" s="137" t="s">
        <v>405</v>
      </c>
      <c r="C41" s="138" t="s">
        <v>455</v>
      </c>
      <c r="D41" s="139">
        <v>7700</v>
      </c>
      <c r="E41" s="140">
        <v>3830</v>
      </c>
      <c r="F41" s="141">
        <f t="shared" si="0"/>
        <v>3870</v>
      </c>
    </row>
    <row r="42" spans="1:6" s="123" customFormat="1" ht="135" x14ac:dyDescent="0.2">
      <c r="A42" s="142" t="s">
        <v>456</v>
      </c>
      <c r="B42" s="137" t="s">
        <v>405</v>
      </c>
      <c r="C42" s="138" t="s">
        <v>457</v>
      </c>
      <c r="D42" s="139">
        <v>91100</v>
      </c>
      <c r="E42" s="140" t="s">
        <v>39</v>
      </c>
      <c r="F42" s="141">
        <f t="shared" si="0"/>
        <v>91100</v>
      </c>
    </row>
    <row r="43" spans="1:6" s="123" customFormat="1" x14ac:dyDescent="0.2">
      <c r="A43" s="136" t="s">
        <v>418</v>
      </c>
      <c r="B43" s="137" t="s">
        <v>405</v>
      </c>
      <c r="C43" s="138" t="s">
        <v>458</v>
      </c>
      <c r="D43" s="139">
        <v>91100</v>
      </c>
      <c r="E43" s="140" t="s">
        <v>39</v>
      </c>
      <c r="F43" s="141">
        <f t="shared" si="0"/>
        <v>91100</v>
      </c>
    </row>
    <row r="44" spans="1:6" s="123" customFormat="1" ht="150" x14ac:dyDescent="0.2">
      <c r="A44" s="142" t="s">
        <v>459</v>
      </c>
      <c r="B44" s="137" t="s">
        <v>405</v>
      </c>
      <c r="C44" s="138" t="s">
        <v>460</v>
      </c>
      <c r="D44" s="139">
        <v>430000</v>
      </c>
      <c r="E44" s="140">
        <v>49965.55</v>
      </c>
      <c r="F44" s="141">
        <f t="shared" si="0"/>
        <v>380034.45</v>
      </c>
    </row>
    <row r="45" spans="1:6" s="123" customFormat="1" x14ac:dyDescent="0.2">
      <c r="A45" s="136" t="s">
        <v>418</v>
      </c>
      <c r="B45" s="137" t="s">
        <v>405</v>
      </c>
      <c r="C45" s="138" t="s">
        <v>461</v>
      </c>
      <c r="D45" s="139">
        <v>430000</v>
      </c>
      <c r="E45" s="140">
        <v>49965.55</v>
      </c>
      <c r="F45" s="141">
        <f t="shared" si="0"/>
        <v>380034.45</v>
      </c>
    </row>
    <row r="46" spans="1:6" s="123" customFormat="1" ht="150" x14ac:dyDescent="0.2">
      <c r="A46" s="142" t="s">
        <v>462</v>
      </c>
      <c r="B46" s="137" t="s">
        <v>405</v>
      </c>
      <c r="C46" s="138" t="s">
        <v>463</v>
      </c>
      <c r="D46" s="139">
        <v>637100</v>
      </c>
      <c r="E46" s="140">
        <v>256071.37</v>
      </c>
      <c r="F46" s="141">
        <f t="shared" si="0"/>
        <v>381028.63</v>
      </c>
    </row>
    <row r="47" spans="1:6" s="123" customFormat="1" x14ac:dyDescent="0.2">
      <c r="A47" s="136" t="s">
        <v>418</v>
      </c>
      <c r="B47" s="137" t="s">
        <v>405</v>
      </c>
      <c r="C47" s="138" t="s">
        <v>464</v>
      </c>
      <c r="D47" s="139">
        <v>637100</v>
      </c>
      <c r="E47" s="140">
        <v>256071.37</v>
      </c>
      <c r="F47" s="141">
        <f t="shared" si="0"/>
        <v>381028.63</v>
      </c>
    </row>
    <row r="48" spans="1:6" s="123" customFormat="1" ht="150" x14ac:dyDescent="0.2">
      <c r="A48" s="142" t="s">
        <v>465</v>
      </c>
      <c r="B48" s="137" t="s">
        <v>405</v>
      </c>
      <c r="C48" s="138" t="s">
        <v>466</v>
      </c>
      <c r="D48" s="139">
        <v>324100</v>
      </c>
      <c r="E48" s="140">
        <v>99043.83</v>
      </c>
      <c r="F48" s="141">
        <f t="shared" si="0"/>
        <v>225056.16999999998</v>
      </c>
    </row>
    <row r="49" spans="1:6" s="123" customFormat="1" x14ac:dyDescent="0.2">
      <c r="A49" s="136" t="s">
        <v>418</v>
      </c>
      <c r="B49" s="137" t="s">
        <v>405</v>
      </c>
      <c r="C49" s="138" t="s">
        <v>467</v>
      </c>
      <c r="D49" s="139">
        <v>324100</v>
      </c>
      <c r="E49" s="140">
        <v>99043.83</v>
      </c>
      <c r="F49" s="141">
        <f t="shared" si="0"/>
        <v>225056.16999999998</v>
      </c>
    </row>
    <row r="50" spans="1:6" s="123" customFormat="1" ht="45" x14ac:dyDescent="0.2">
      <c r="A50" s="136" t="s">
        <v>468</v>
      </c>
      <c r="B50" s="137" t="s">
        <v>405</v>
      </c>
      <c r="C50" s="138" t="s">
        <v>469</v>
      </c>
      <c r="D50" s="139">
        <v>3489900</v>
      </c>
      <c r="E50" s="140">
        <v>1581400</v>
      </c>
      <c r="F50" s="141">
        <f t="shared" si="0"/>
        <v>1908500</v>
      </c>
    </row>
    <row r="51" spans="1:6" s="123" customFormat="1" ht="195" x14ac:dyDescent="0.2">
      <c r="A51" s="142" t="s">
        <v>470</v>
      </c>
      <c r="B51" s="137" t="s">
        <v>405</v>
      </c>
      <c r="C51" s="138" t="s">
        <v>471</v>
      </c>
      <c r="D51" s="139">
        <v>1417800</v>
      </c>
      <c r="E51" s="140">
        <v>618000</v>
      </c>
      <c r="F51" s="141">
        <f t="shared" si="0"/>
        <v>799800</v>
      </c>
    </row>
    <row r="52" spans="1:6" s="123" customFormat="1" x14ac:dyDescent="0.2">
      <c r="A52" s="136" t="s">
        <v>116</v>
      </c>
      <c r="B52" s="137" t="s">
        <v>405</v>
      </c>
      <c r="C52" s="138" t="s">
        <v>472</v>
      </c>
      <c r="D52" s="139">
        <v>1417800</v>
      </c>
      <c r="E52" s="140">
        <v>618000</v>
      </c>
      <c r="F52" s="141">
        <f t="shared" si="0"/>
        <v>799800</v>
      </c>
    </row>
    <row r="53" spans="1:6" s="123" customFormat="1" ht="225" x14ac:dyDescent="0.2">
      <c r="A53" s="142" t="s">
        <v>473</v>
      </c>
      <c r="B53" s="137" t="s">
        <v>405</v>
      </c>
      <c r="C53" s="138" t="s">
        <v>474</v>
      </c>
      <c r="D53" s="139">
        <v>1295500</v>
      </c>
      <c r="E53" s="140">
        <v>575000</v>
      </c>
      <c r="F53" s="141">
        <f t="shared" si="0"/>
        <v>720500</v>
      </c>
    </row>
    <row r="54" spans="1:6" s="123" customFormat="1" x14ac:dyDescent="0.2">
      <c r="A54" s="136" t="s">
        <v>116</v>
      </c>
      <c r="B54" s="137" t="s">
        <v>405</v>
      </c>
      <c r="C54" s="138" t="s">
        <v>475</v>
      </c>
      <c r="D54" s="139">
        <v>1295500</v>
      </c>
      <c r="E54" s="140">
        <v>575000</v>
      </c>
      <c r="F54" s="141">
        <f t="shared" si="0"/>
        <v>720500</v>
      </c>
    </row>
    <row r="55" spans="1:6" s="123" customFormat="1" ht="210" x14ac:dyDescent="0.2">
      <c r="A55" s="142" t="s">
        <v>476</v>
      </c>
      <c r="B55" s="137" t="s">
        <v>405</v>
      </c>
      <c r="C55" s="138" t="s">
        <v>477</v>
      </c>
      <c r="D55" s="139">
        <v>708200</v>
      </c>
      <c r="E55" s="140">
        <v>320000</v>
      </c>
      <c r="F55" s="141">
        <f t="shared" si="0"/>
        <v>388200</v>
      </c>
    </row>
    <row r="56" spans="1:6" s="123" customFormat="1" x14ac:dyDescent="0.2">
      <c r="A56" s="136" t="s">
        <v>116</v>
      </c>
      <c r="B56" s="137" t="s">
        <v>405</v>
      </c>
      <c r="C56" s="138" t="s">
        <v>478</v>
      </c>
      <c r="D56" s="139">
        <v>708200</v>
      </c>
      <c r="E56" s="140">
        <v>320000</v>
      </c>
      <c r="F56" s="141">
        <f t="shared" si="0"/>
        <v>388200</v>
      </c>
    </row>
    <row r="57" spans="1:6" s="123" customFormat="1" ht="210" x14ac:dyDescent="0.2">
      <c r="A57" s="142" t="s">
        <v>479</v>
      </c>
      <c r="B57" s="137" t="s">
        <v>405</v>
      </c>
      <c r="C57" s="138" t="s">
        <v>480</v>
      </c>
      <c r="D57" s="139">
        <v>68400</v>
      </c>
      <c r="E57" s="140">
        <v>68400</v>
      </c>
      <c r="F57" s="141" t="str">
        <f t="shared" si="0"/>
        <v>-</v>
      </c>
    </row>
    <row r="58" spans="1:6" s="123" customFormat="1" x14ac:dyDescent="0.2">
      <c r="A58" s="136" t="s">
        <v>116</v>
      </c>
      <c r="B58" s="137" t="s">
        <v>405</v>
      </c>
      <c r="C58" s="138" t="s">
        <v>481</v>
      </c>
      <c r="D58" s="139">
        <v>68400</v>
      </c>
      <c r="E58" s="140">
        <v>68400</v>
      </c>
      <c r="F58" s="141" t="str">
        <f t="shared" si="0"/>
        <v>-</v>
      </c>
    </row>
    <row r="59" spans="1:6" s="123" customFormat="1" ht="45" x14ac:dyDescent="0.2">
      <c r="A59" s="136" t="s">
        <v>482</v>
      </c>
      <c r="B59" s="137" t="s">
        <v>405</v>
      </c>
      <c r="C59" s="138" t="s">
        <v>483</v>
      </c>
      <c r="D59" s="139">
        <v>200</v>
      </c>
      <c r="E59" s="140">
        <v>200</v>
      </c>
      <c r="F59" s="141" t="str">
        <f t="shared" si="0"/>
        <v>-</v>
      </c>
    </row>
    <row r="60" spans="1:6" s="123" customFormat="1" x14ac:dyDescent="0.2">
      <c r="A60" s="136" t="s">
        <v>484</v>
      </c>
      <c r="B60" s="137" t="s">
        <v>405</v>
      </c>
      <c r="C60" s="138" t="s">
        <v>485</v>
      </c>
      <c r="D60" s="139">
        <v>200</v>
      </c>
      <c r="E60" s="140">
        <v>200</v>
      </c>
      <c r="F60" s="141" t="str">
        <f t="shared" si="0"/>
        <v>-</v>
      </c>
    </row>
    <row r="61" spans="1:6" s="123" customFormat="1" ht="150" x14ac:dyDescent="0.2">
      <c r="A61" s="142" t="s">
        <v>486</v>
      </c>
      <c r="B61" s="137" t="s">
        <v>405</v>
      </c>
      <c r="C61" s="138" t="s">
        <v>487</v>
      </c>
      <c r="D61" s="139">
        <v>200</v>
      </c>
      <c r="E61" s="140">
        <v>200</v>
      </c>
      <c r="F61" s="141" t="str">
        <f t="shared" si="0"/>
        <v>-</v>
      </c>
    </row>
    <row r="62" spans="1:6" s="123" customFormat="1" x14ac:dyDescent="0.2">
      <c r="A62" s="136" t="s">
        <v>418</v>
      </c>
      <c r="B62" s="137" t="s">
        <v>405</v>
      </c>
      <c r="C62" s="138" t="s">
        <v>488</v>
      </c>
      <c r="D62" s="139">
        <v>200</v>
      </c>
      <c r="E62" s="140">
        <v>200</v>
      </c>
      <c r="F62" s="141" t="str">
        <f t="shared" si="0"/>
        <v>-</v>
      </c>
    </row>
    <row r="63" spans="1:6" s="123" customFormat="1" ht="45" x14ac:dyDescent="0.2">
      <c r="A63" s="136" t="s">
        <v>489</v>
      </c>
      <c r="B63" s="137" t="s">
        <v>405</v>
      </c>
      <c r="C63" s="138" t="s">
        <v>490</v>
      </c>
      <c r="D63" s="139">
        <v>404200</v>
      </c>
      <c r="E63" s="140">
        <v>164600</v>
      </c>
      <c r="F63" s="141">
        <f t="shared" si="0"/>
        <v>239600</v>
      </c>
    </row>
    <row r="64" spans="1:6" s="123" customFormat="1" ht="45" x14ac:dyDescent="0.2">
      <c r="A64" s="136" t="s">
        <v>482</v>
      </c>
      <c r="B64" s="137" t="s">
        <v>405</v>
      </c>
      <c r="C64" s="138" t="s">
        <v>491</v>
      </c>
      <c r="D64" s="139">
        <v>404200</v>
      </c>
      <c r="E64" s="140">
        <v>164600</v>
      </c>
      <c r="F64" s="141">
        <f t="shared" si="0"/>
        <v>239600</v>
      </c>
    </row>
    <row r="65" spans="1:6" s="123" customFormat="1" x14ac:dyDescent="0.2">
      <c r="A65" s="136" t="s">
        <v>484</v>
      </c>
      <c r="B65" s="137" t="s">
        <v>405</v>
      </c>
      <c r="C65" s="138" t="s">
        <v>492</v>
      </c>
      <c r="D65" s="139">
        <v>404200</v>
      </c>
      <c r="E65" s="140">
        <v>164600</v>
      </c>
      <c r="F65" s="141">
        <f t="shared" si="0"/>
        <v>239600</v>
      </c>
    </row>
    <row r="66" spans="1:6" s="123" customFormat="1" ht="120" x14ac:dyDescent="0.2">
      <c r="A66" s="142" t="s">
        <v>493</v>
      </c>
      <c r="B66" s="137" t="s">
        <v>405</v>
      </c>
      <c r="C66" s="138" t="s">
        <v>494</v>
      </c>
      <c r="D66" s="139">
        <v>404200</v>
      </c>
      <c r="E66" s="140">
        <v>164600</v>
      </c>
      <c r="F66" s="141">
        <f t="shared" si="0"/>
        <v>239600</v>
      </c>
    </row>
    <row r="67" spans="1:6" s="123" customFormat="1" x14ac:dyDescent="0.2">
      <c r="A67" s="136" t="s">
        <v>116</v>
      </c>
      <c r="B67" s="137" t="s">
        <v>405</v>
      </c>
      <c r="C67" s="138" t="s">
        <v>495</v>
      </c>
      <c r="D67" s="139">
        <v>404200</v>
      </c>
      <c r="E67" s="140">
        <v>164600</v>
      </c>
      <c r="F67" s="141">
        <f t="shared" si="0"/>
        <v>239600</v>
      </c>
    </row>
    <row r="68" spans="1:6" s="123" customFormat="1" x14ac:dyDescent="0.2">
      <c r="A68" s="136" t="s">
        <v>496</v>
      </c>
      <c r="B68" s="137" t="s">
        <v>405</v>
      </c>
      <c r="C68" s="138" t="s">
        <v>497</v>
      </c>
      <c r="D68" s="139">
        <v>383600</v>
      </c>
      <c r="E68" s="140" t="s">
        <v>39</v>
      </c>
      <c r="F68" s="141">
        <f t="shared" si="0"/>
        <v>383600</v>
      </c>
    </row>
    <row r="69" spans="1:6" s="123" customFormat="1" ht="45" x14ac:dyDescent="0.2">
      <c r="A69" s="136" t="s">
        <v>482</v>
      </c>
      <c r="B69" s="137" t="s">
        <v>405</v>
      </c>
      <c r="C69" s="138" t="s">
        <v>498</v>
      </c>
      <c r="D69" s="139">
        <v>383600</v>
      </c>
      <c r="E69" s="140" t="s">
        <v>39</v>
      </c>
      <c r="F69" s="141">
        <f t="shared" si="0"/>
        <v>383600</v>
      </c>
    </row>
    <row r="70" spans="1:6" s="123" customFormat="1" ht="30" x14ac:dyDescent="0.2">
      <c r="A70" s="136" t="s">
        <v>499</v>
      </c>
      <c r="B70" s="137" t="s">
        <v>405</v>
      </c>
      <c r="C70" s="138" t="s">
        <v>500</v>
      </c>
      <c r="D70" s="139">
        <v>383600</v>
      </c>
      <c r="E70" s="140" t="s">
        <v>39</v>
      </c>
      <c r="F70" s="141">
        <f t="shared" si="0"/>
        <v>383600</v>
      </c>
    </row>
    <row r="71" spans="1:6" s="123" customFormat="1" ht="90" x14ac:dyDescent="0.2">
      <c r="A71" s="136" t="s">
        <v>501</v>
      </c>
      <c r="B71" s="137" t="s">
        <v>405</v>
      </c>
      <c r="C71" s="138" t="s">
        <v>502</v>
      </c>
      <c r="D71" s="139">
        <v>383600</v>
      </c>
      <c r="E71" s="140" t="s">
        <v>39</v>
      </c>
      <c r="F71" s="141">
        <f t="shared" si="0"/>
        <v>383600</v>
      </c>
    </row>
    <row r="72" spans="1:6" s="123" customFormat="1" x14ac:dyDescent="0.2">
      <c r="A72" s="136" t="s">
        <v>503</v>
      </c>
      <c r="B72" s="137" t="s">
        <v>405</v>
      </c>
      <c r="C72" s="138" t="s">
        <v>504</v>
      </c>
      <c r="D72" s="139">
        <v>383600</v>
      </c>
      <c r="E72" s="140" t="s">
        <v>39</v>
      </c>
      <c r="F72" s="141">
        <f t="shared" si="0"/>
        <v>383600</v>
      </c>
    </row>
    <row r="73" spans="1:6" s="123" customFormat="1" x14ac:dyDescent="0.2">
      <c r="A73" s="136" t="s">
        <v>505</v>
      </c>
      <c r="B73" s="137" t="s">
        <v>405</v>
      </c>
      <c r="C73" s="138" t="s">
        <v>506</v>
      </c>
      <c r="D73" s="139">
        <v>3999800</v>
      </c>
      <c r="E73" s="140">
        <v>1980172.11</v>
      </c>
      <c r="F73" s="141">
        <f t="shared" si="0"/>
        <v>2019627.89</v>
      </c>
    </row>
    <row r="74" spans="1:6" s="123" customFormat="1" ht="45" x14ac:dyDescent="0.2">
      <c r="A74" s="136" t="s">
        <v>420</v>
      </c>
      <c r="B74" s="137" t="s">
        <v>405</v>
      </c>
      <c r="C74" s="138" t="s">
        <v>507</v>
      </c>
      <c r="D74" s="139">
        <v>455000</v>
      </c>
      <c r="E74" s="140">
        <v>248028</v>
      </c>
      <c r="F74" s="141">
        <f t="shared" si="0"/>
        <v>206972</v>
      </c>
    </row>
    <row r="75" spans="1:6" s="123" customFormat="1" ht="45" x14ac:dyDescent="0.2">
      <c r="A75" s="136" t="s">
        <v>422</v>
      </c>
      <c r="B75" s="137" t="s">
        <v>405</v>
      </c>
      <c r="C75" s="138" t="s">
        <v>508</v>
      </c>
      <c r="D75" s="139">
        <v>445000</v>
      </c>
      <c r="E75" s="140">
        <v>238028</v>
      </c>
      <c r="F75" s="141">
        <f t="shared" si="0"/>
        <v>206972</v>
      </c>
    </row>
    <row r="76" spans="1:6" s="123" customFormat="1" ht="120" x14ac:dyDescent="0.2">
      <c r="A76" s="142" t="s">
        <v>509</v>
      </c>
      <c r="B76" s="137" t="s">
        <v>405</v>
      </c>
      <c r="C76" s="138" t="s">
        <v>510</v>
      </c>
      <c r="D76" s="139">
        <v>245000</v>
      </c>
      <c r="E76" s="140">
        <v>195500</v>
      </c>
      <c r="F76" s="141">
        <f t="shared" si="0"/>
        <v>49500</v>
      </c>
    </row>
    <row r="77" spans="1:6" s="123" customFormat="1" x14ac:dyDescent="0.2">
      <c r="A77" s="136" t="s">
        <v>418</v>
      </c>
      <c r="B77" s="137" t="s">
        <v>405</v>
      </c>
      <c r="C77" s="138" t="s">
        <v>511</v>
      </c>
      <c r="D77" s="139">
        <v>245000</v>
      </c>
      <c r="E77" s="140">
        <v>195500</v>
      </c>
      <c r="F77" s="141">
        <f t="shared" si="0"/>
        <v>49500</v>
      </c>
    </row>
    <row r="78" spans="1:6" s="123" customFormat="1" ht="120" x14ac:dyDescent="0.2">
      <c r="A78" s="142" t="s">
        <v>512</v>
      </c>
      <c r="B78" s="137" t="s">
        <v>405</v>
      </c>
      <c r="C78" s="138" t="s">
        <v>513</v>
      </c>
      <c r="D78" s="139">
        <v>200000</v>
      </c>
      <c r="E78" s="140">
        <v>42528</v>
      </c>
      <c r="F78" s="141">
        <f t="shared" si="0"/>
        <v>157472</v>
      </c>
    </row>
    <row r="79" spans="1:6" s="123" customFormat="1" x14ac:dyDescent="0.2">
      <c r="A79" s="136" t="s">
        <v>514</v>
      </c>
      <c r="B79" s="137" t="s">
        <v>405</v>
      </c>
      <c r="C79" s="138" t="s">
        <v>515</v>
      </c>
      <c r="D79" s="139">
        <v>200000</v>
      </c>
      <c r="E79" s="140">
        <v>42528</v>
      </c>
      <c r="F79" s="141">
        <f t="shared" ref="F79:F142" si="1">IF(OR(D79="-",IF(E79="-",0,E79)&gt;=IF(D79="-",0,D79)),"-",IF(D79="-",0,D79)-IF(E79="-",0,E79))</f>
        <v>157472</v>
      </c>
    </row>
    <row r="80" spans="1:6" s="123" customFormat="1" ht="45" x14ac:dyDescent="0.2">
      <c r="A80" s="136" t="s">
        <v>516</v>
      </c>
      <c r="B80" s="137" t="s">
        <v>405</v>
      </c>
      <c r="C80" s="138" t="s">
        <v>517</v>
      </c>
      <c r="D80" s="139">
        <v>10000</v>
      </c>
      <c r="E80" s="140">
        <v>10000</v>
      </c>
      <c r="F80" s="141" t="str">
        <f t="shared" si="1"/>
        <v>-</v>
      </c>
    </row>
    <row r="81" spans="1:6" s="123" customFormat="1" ht="105" x14ac:dyDescent="0.2">
      <c r="A81" s="142" t="s">
        <v>518</v>
      </c>
      <c r="B81" s="137" t="s">
        <v>405</v>
      </c>
      <c r="C81" s="138" t="s">
        <v>519</v>
      </c>
      <c r="D81" s="139">
        <v>10000</v>
      </c>
      <c r="E81" s="140">
        <v>10000</v>
      </c>
      <c r="F81" s="141" t="str">
        <f t="shared" si="1"/>
        <v>-</v>
      </c>
    </row>
    <row r="82" spans="1:6" s="123" customFormat="1" x14ac:dyDescent="0.2">
      <c r="A82" s="136" t="s">
        <v>418</v>
      </c>
      <c r="B82" s="137" t="s">
        <v>405</v>
      </c>
      <c r="C82" s="138" t="s">
        <v>520</v>
      </c>
      <c r="D82" s="139">
        <v>10000</v>
      </c>
      <c r="E82" s="140">
        <v>10000</v>
      </c>
      <c r="F82" s="141" t="str">
        <f t="shared" si="1"/>
        <v>-</v>
      </c>
    </row>
    <row r="83" spans="1:6" s="123" customFormat="1" ht="75" x14ac:dyDescent="0.2">
      <c r="A83" s="136" t="s">
        <v>435</v>
      </c>
      <c r="B83" s="137" t="s">
        <v>405</v>
      </c>
      <c r="C83" s="138" t="s">
        <v>521</v>
      </c>
      <c r="D83" s="139">
        <v>1216600</v>
      </c>
      <c r="E83" s="140">
        <v>440201</v>
      </c>
      <c r="F83" s="141">
        <f t="shared" si="1"/>
        <v>776399</v>
      </c>
    </row>
    <row r="84" spans="1:6" s="123" customFormat="1" ht="45" x14ac:dyDescent="0.2">
      <c r="A84" s="136" t="s">
        <v>437</v>
      </c>
      <c r="B84" s="137" t="s">
        <v>405</v>
      </c>
      <c r="C84" s="138" t="s">
        <v>522</v>
      </c>
      <c r="D84" s="139">
        <v>1216600</v>
      </c>
      <c r="E84" s="140">
        <v>440201</v>
      </c>
      <c r="F84" s="141">
        <f t="shared" si="1"/>
        <v>776399</v>
      </c>
    </row>
    <row r="85" spans="1:6" s="123" customFormat="1" ht="195" x14ac:dyDescent="0.2">
      <c r="A85" s="142" t="s">
        <v>523</v>
      </c>
      <c r="B85" s="137" t="s">
        <v>405</v>
      </c>
      <c r="C85" s="138" t="s">
        <v>524</v>
      </c>
      <c r="D85" s="139">
        <v>450000</v>
      </c>
      <c r="E85" s="140">
        <v>213598</v>
      </c>
      <c r="F85" s="141">
        <f t="shared" si="1"/>
        <v>236402</v>
      </c>
    </row>
    <row r="86" spans="1:6" s="123" customFormat="1" x14ac:dyDescent="0.2">
      <c r="A86" s="136" t="s">
        <v>418</v>
      </c>
      <c r="B86" s="137" t="s">
        <v>405</v>
      </c>
      <c r="C86" s="138" t="s">
        <v>525</v>
      </c>
      <c r="D86" s="139">
        <v>450000</v>
      </c>
      <c r="E86" s="140">
        <v>213598</v>
      </c>
      <c r="F86" s="141">
        <f t="shared" si="1"/>
        <v>236402</v>
      </c>
    </row>
    <row r="87" spans="1:6" s="123" customFormat="1" ht="150" x14ac:dyDescent="0.2">
      <c r="A87" s="142" t="s">
        <v>526</v>
      </c>
      <c r="B87" s="137" t="s">
        <v>405</v>
      </c>
      <c r="C87" s="138" t="s">
        <v>527</v>
      </c>
      <c r="D87" s="139">
        <v>180000</v>
      </c>
      <c r="E87" s="140">
        <v>180000</v>
      </c>
      <c r="F87" s="141" t="str">
        <f t="shared" si="1"/>
        <v>-</v>
      </c>
    </row>
    <row r="88" spans="1:6" s="123" customFormat="1" x14ac:dyDescent="0.2">
      <c r="A88" s="136" t="s">
        <v>528</v>
      </c>
      <c r="B88" s="137" t="s">
        <v>405</v>
      </c>
      <c r="C88" s="138" t="s">
        <v>529</v>
      </c>
      <c r="D88" s="139">
        <v>180000</v>
      </c>
      <c r="E88" s="140">
        <v>180000</v>
      </c>
      <c r="F88" s="141" t="str">
        <f t="shared" si="1"/>
        <v>-</v>
      </c>
    </row>
    <row r="89" spans="1:6" s="123" customFormat="1" ht="150" x14ac:dyDescent="0.2">
      <c r="A89" s="142" t="s">
        <v>530</v>
      </c>
      <c r="B89" s="137" t="s">
        <v>405</v>
      </c>
      <c r="C89" s="138" t="s">
        <v>531</v>
      </c>
      <c r="D89" s="139">
        <v>150000</v>
      </c>
      <c r="E89" s="140">
        <v>26120</v>
      </c>
      <c r="F89" s="141">
        <f t="shared" si="1"/>
        <v>123880</v>
      </c>
    </row>
    <row r="90" spans="1:6" s="123" customFormat="1" x14ac:dyDescent="0.2">
      <c r="A90" s="136" t="s">
        <v>418</v>
      </c>
      <c r="B90" s="137" t="s">
        <v>405</v>
      </c>
      <c r="C90" s="138" t="s">
        <v>532</v>
      </c>
      <c r="D90" s="139">
        <v>150000</v>
      </c>
      <c r="E90" s="140">
        <v>26120</v>
      </c>
      <c r="F90" s="141">
        <f t="shared" si="1"/>
        <v>123880</v>
      </c>
    </row>
    <row r="91" spans="1:6" s="123" customFormat="1" ht="150" x14ac:dyDescent="0.2">
      <c r="A91" s="142" t="s">
        <v>533</v>
      </c>
      <c r="B91" s="137" t="s">
        <v>405</v>
      </c>
      <c r="C91" s="138" t="s">
        <v>534</v>
      </c>
      <c r="D91" s="139">
        <v>100000</v>
      </c>
      <c r="E91" s="140">
        <v>1800</v>
      </c>
      <c r="F91" s="141">
        <f t="shared" si="1"/>
        <v>98200</v>
      </c>
    </row>
    <row r="92" spans="1:6" s="123" customFormat="1" x14ac:dyDescent="0.2">
      <c r="A92" s="136" t="s">
        <v>418</v>
      </c>
      <c r="B92" s="137" t="s">
        <v>405</v>
      </c>
      <c r="C92" s="138" t="s">
        <v>535</v>
      </c>
      <c r="D92" s="139">
        <v>100000</v>
      </c>
      <c r="E92" s="140">
        <v>1800</v>
      </c>
      <c r="F92" s="141">
        <f t="shared" si="1"/>
        <v>98200</v>
      </c>
    </row>
    <row r="93" spans="1:6" s="123" customFormat="1" ht="150" x14ac:dyDescent="0.2">
      <c r="A93" s="142" t="s">
        <v>462</v>
      </c>
      <c r="B93" s="137" t="s">
        <v>405</v>
      </c>
      <c r="C93" s="138" t="s">
        <v>536</v>
      </c>
      <c r="D93" s="139">
        <v>24000</v>
      </c>
      <c r="E93" s="140" t="s">
        <v>39</v>
      </c>
      <c r="F93" s="141">
        <f t="shared" si="1"/>
        <v>24000</v>
      </c>
    </row>
    <row r="94" spans="1:6" s="123" customFormat="1" x14ac:dyDescent="0.2">
      <c r="A94" s="136" t="s">
        <v>418</v>
      </c>
      <c r="B94" s="137" t="s">
        <v>405</v>
      </c>
      <c r="C94" s="138" t="s">
        <v>537</v>
      </c>
      <c r="D94" s="139">
        <v>24000</v>
      </c>
      <c r="E94" s="140" t="s">
        <v>39</v>
      </c>
      <c r="F94" s="141">
        <f t="shared" si="1"/>
        <v>24000</v>
      </c>
    </row>
    <row r="95" spans="1:6" s="123" customFormat="1" ht="120" x14ac:dyDescent="0.2">
      <c r="A95" s="142" t="s">
        <v>538</v>
      </c>
      <c r="B95" s="137" t="s">
        <v>405</v>
      </c>
      <c r="C95" s="138" t="s">
        <v>539</v>
      </c>
      <c r="D95" s="139">
        <v>312600</v>
      </c>
      <c r="E95" s="140">
        <v>18683</v>
      </c>
      <c r="F95" s="141">
        <f t="shared" si="1"/>
        <v>293917</v>
      </c>
    </row>
    <row r="96" spans="1:6" s="123" customFormat="1" ht="30" x14ac:dyDescent="0.2">
      <c r="A96" s="136" t="s">
        <v>452</v>
      </c>
      <c r="B96" s="137" t="s">
        <v>405</v>
      </c>
      <c r="C96" s="138" t="s">
        <v>540</v>
      </c>
      <c r="D96" s="139">
        <v>312600</v>
      </c>
      <c r="E96" s="140">
        <v>18683</v>
      </c>
      <c r="F96" s="141">
        <f t="shared" si="1"/>
        <v>293917</v>
      </c>
    </row>
    <row r="97" spans="1:6" s="123" customFormat="1" ht="45" x14ac:dyDescent="0.2">
      <c r="A97" s="136" t="s">
        <v>541</v>
      </c>
      <c r="B97" s="137" t="s">
        <v>405</v>
      </c>
      <c r="C97" s="138" t="s">
        <v>542</v>
      </c>
      <c r="D97" s="139">
        <v>1485000</v>
      </c>
      <c r="E97" s="140">
        <v>561016.12</v>
      </c>
      <c r="F97" s="141">
        <f t="shared" si="1"/>
        <v>923983.88</v>
      </c>
    </row>
    <row r="98" spans="1:6" s="123" customFormat="1" ht="45" x14ac:dyDescent="0.2">
      <c r="A98" s="136" t="s">
        <v>543</v>
      </c>
      <c r="B98" s="137" t="s">
        <v>405</v>
      </c>
      <c r="C98" s="138" t="s">
        <v>544</v>
      </c>
      <c r="D98" s="139">
        <v>1485000</v>
      </c>
      <c r="E98" s="140">
        <v>561016.12</v>
      </c>
      <c r="F98" s="141">
        <f t="shared" si="1"/>
        <v>923983.88</v>
      </c>
    </row>
    <row r="99" spans="1:6" s="123" customFormat="1" ht="105" x14ac:dyDescent="0.2">
      <c r="A99" s="142" t="s">
        <v>545</v>
      </c>
      <c r="B99" s="137" t="s">
        <v>405</v>
      </c>
      <c r="C99" s="138" t="s">
        <v>546</v>
      </c>
      <c r="D99" s="139">
        <v>478700</v>
      </c>
      <c r="E99" s="140">
        <v>173895.12</v>
      </c>
      <c r="F99" s="141">
        <f t="shared" si="1"/>
        <v>304804.88</v>
      </c>
    </row>
    <row r="100" spans="1:6" s="123" customFormat="1" x14ac:dyDescent="0.2">
      <c r="A100" s="136" t="s">
        <v>418</v>
      </c>
      <c r="B100" s="137" t="s">
        <v>405</v>
      </c>
      <c r="C100" s="138" t="s">
        <v>547</v>
      </c>
      <c r="D100" s="139">
        <v>478700</v>
      </c>
      <c r="E100" s="140">
        <v>173895.12</v>
      </c>
      <c r="F100" s="141">
        <f t="shared" si="1"/>
        <v>304804.88</v>
      </c>
    </row>
    <row r="101" spans="1:6" s="123" customFormat="1" ht="90" x14ac:dyDescent="0.2">
      <c r="A101" s="136" t="s">
        <v>548</v>
      </c>
      <c r="B101" s="137" t="s">
        <v>405</v>
      </c>
      <c r="C101" s="138" t="s">
        <v>549</v>
      </c>
      <c r="D101" s="139">
        <v>200000</v>
      </c>
      <c r="E101" s="140">
        <v>50000</v>
      </c>
      <c r="F101" s="141">
        <f t="shared" si="1"/>
        <v>150000</v>
      </c>
    </row>
    <row r="102" spans="1:6" s="123" customFormat="1" x14ac:dyDescent="0.2">
      <c r="A102" s="136" t="s">
        <v>418</v>
      </c>
      <c r="B102" s="137" t="s">
        <v>405</v>
      </c>
      <c r="C102" s="138" t="s">
        <v>550</v>
      </c>
      <c r="D102" s="139">
        <v>200000</v>
      </c>
      <c r="E102" s="140">
        <v>50000</v>
      </c>
      <c r="F102" s="141">
        <f t="shared" si="1"/>
        <v>150000</v>
      </c>
    </row>
    <row r="103" spans="1:6" s="123" customFormat="1" ht="105" x14ac:dyDescent="0.2">
      <c r="A103" s="136" t="s">
        <v>551</v>
      </c>
      <c r="B103" s="137" t="s">
        <v>405</v>
      </c>
      <c r="C103" s="138" t="s">
        <v>552</v>
      </c>
      <c r="D103" s="139">
        <v>124100</v>
      </c>
      <c r="E103" s="140">
        <v>66921</v>
      </c>
      <c r="F103" s="141">
        <f t="shared" si="1"/>
        <v>57179</v>
      </c>
    </row>
    <row r="104" spans="1:6" s="123" customFormat="1" x14ac:dyDescent="0.2">
      <c r="A104" s="136" t="s">
        <v>454</v>
      </c>
      <c r="B104" s="137" t="s">
        <v>405</v>
      </c>
      <c r="C104" s="138" t="s">
        <v>553</v>
      </c>
      <c r="D104" s="139">
        <v>124100</v>
      </c>
      <c r="E104" s="140">
        <v>66921</v>
      </c>
      <c r="F104" s="141">
        <f t="shared" si="1"/>
        <v>57179</v>
      </c>
    </row>
    <row r="105" spans="1:6" s="123" customFormat="1" ht="180" x14ac:dyDescent="0.2">
      <c r="A105" s="142" t="s">
        <v>554</v>
      </c>
      <c r="B105" s="137" t="s">
        <v>405</v>
      </c>
      <c r="C105" s="138" t="s">
        <v>555</v>
      </c>
      <c r="D105" s="139">
        <v>682200</v>
      </c>
      <c r="E105" s="140">
        <v>270200</v>
      </c>
      <c r="F105" s="141">
        <f t="shared" si="1"/>
        <v>412000</v>
      </c>
    </row>
    <row r="106" spans="1:6" s="123" customFormat="1" x14ac:dyDescent="0.2">
      <c r="A106" s="136" t="s">
        <v>116</v>
      </c>
      <c r="B106" s="137" t="s">
        <v>405</v>
      </c>
      <c r="C106" s="138" t="s">
        <v>556</v>
      </c>
      <c r="D106" s="139">
        <v>682200</v>
      </c>
      <c r="E106" s="140">
        <v>270200</v>
      </c>
      <c r="F106" s="141">
        <f t="shared" si="1"/>
        <v>412000</v>
      </c>
    </row>
    <row r="107" spans="1:6" s="123" customFormat="1" ht="45" x14ac:dyDescent="0.2">
      <c r="A107" s="136" t="s">
        <v>482</v>
      </c>
      <c r="B107" s="137" t="s">
        <v>405</v>
      </c>
      <c r="C107" s="138" t="s">
        <v>557</v>
      </c>
      <c r="D107" s="139">
        <v>843200</v>
      </c>
      <c r="E107" s="140">
        <v>730926.99</v>
      </c>
      <c r="F107" s="141">
        <f t="shared" si="1"/>
        <v>112273.01000000001</v>
      </c>
    </row>
    <row r="108" spans="1:6" s="123" customFormat="1" ht="30" x14ac:dyDescent="0.2">
      <c r="A108" s="136" t="s">
        <v>499</v>
      </c>
      <c r="B108" s="137" t="s">
        <v>405</v>
      </c>
      <c r="C108" s="138" t="s">
        <v>558</v>
      </c>
      <c r="D108" s="139">
        <v>151100</v>
      </c>
      <c r="E108" s="140">
        <v>150863.65</v>
      </c>
      <c r="F108" s="141">
        <f t="shared" si="1"/>
        <v>236.35000000000582</v>
      </c>
    </row>
    <row r="109" spans="1:6" s="123" customFormat="1" ht="90" x14ac:dyDescent="0.2">
      <c r="A109" s="136" t="s">
        <v>559</v>
      </c>
      <c r="B109" s="137" t="s">
        <v>405</v>
      </c>
      <c r="C109" s="138" t="s">
        <v>560</v>
      </c>
      <c r="D109" s="139">
        <v>2400</v>
      </c>
      <c r="E109" s="140">
        <v>2244.65</v>
      </c>
      <c r="F109" s="141">
        <f t="shared" si="1"/>
        <v>155.34999999999991</v>
      </c>
    </row>
    <row r="110" spans="1:6" s="123" customFormat="1" ht="30" x14ac:dyDescent="0.2">
      <c r="A110" s="136" t="s">
        <v>441</v>
      </c>
      <c r="B110" s="137" t="s">
        <v>405</v>
      </c>
      <c r="C110" s="138" t="s">
        <v>561</v>
      </c>
      <c r="D110" s="139">
        <v>1800</v>
      </c>
      <c r="E110" s="140">
        <v>1724</v>
      </c>
      <c r="F110" s="141">
        <f t="shared" si="1"/>
        <v>76</v>
      </c>
    </row>
    <row r="111" spans="1:6" s="123" customFormat="1" ht="60" x14ac:dyDescent="0.2">
      <c r="A111" s="136" t="s">
        <v>445</v>
      </c>
      <c r="B111" s="137" t="s">
        <v>405</v>
      </c>
      <c r="C111" s="138" t="s">
        <v>562</v>
      </c>
      <c r="D111" s="139">
        <v>600</v>
      </c>
      <c r="E111" s="140">
        <v>520.65</v>
      </c>
      <c r="F111" s="141">
        <f t="shared" si="1"/>
        <v>79.350000000000023</v>
      </c>
    </row>
    <row r="112" spans="1:6" s="123" customFormat="1" ht="90" x14ac:dyDescent="0.2">
      <c r="A112" s="136" t="s">
        <v>501</v>
      </c>
      <c r="B112" s="137" t="s">
        <v>405</v>
      </c>
      <c r="C112" s="138" t="s">
        <v>563</v>
      </c>
      <c r="D112" s="139">
        <v>148700</v>
      </c>
      <c r="E112" s="140">
        <v>148619</v>
      </c>
      <c r="F112" s="141">
        <f t="shared" si="1"/>
        <v>81</v>
      </c>
    </row>
    <row r="113" spans="1:6" s="123" customFormat="1" x14ac:dyDescent="0.2">
      <c r="A113" s="136" t="s">
        <v>418</v>
      </c>
      <c r="B113" s="137" t="s">
        <v>405</v>
      </c>
      <c r="C113" s="138" t="s">
        <v>564</v>
      </c>
      <c r="D113" s="139">
        <v>90000</v>
      </c>
      <c r="E113" s="140">
        <v>90000</v>
      </c>
      <c r="F113" s="141" t="str">
        <f t="shared" si="1"/>
        <v>-</v>
      </c>
    </row>
    <row r="114" spans="1:6" s="123" customFormat="1" x14ac:dyDescent="0.2">
      <c r="A114" s="136" t="s">
        <v>514</v>
      </c>
      <c r="B114" s="137" t="s">
        <v>405</v>
      </c>
      <c r="C114" s="138" t="s">
        <v>565</v>
      </c>
      <c r="D114" s="139">
        <v>8700</v>
      </c>
      <c r="E114" s="140">
        <v>8619</v>
      </c>
      <c r="F114" s="141">
        <f t="shared" si="1"/>
        <v>81</v>
      </c>
    </row>
    <row r="115" spans="1:6" s="123" customFormat="1" x14ac:dyDescent="0.2">
      <c r="A115" s="136" t="s">
        <v>528</v>
      </c>
      <c r="B115" s="137" t="s">
        <v>405</v>
      </c>
      <c r="C115" s="138" t="s">
        <v>566</v>
      </c>
      <c r="D115" s="139">
        <v>50000</v>
      </c>
      <c r="E115" s="140">
        <v>50000</v>
      </c>
      <c r="F115" s="141" t="str">
        <f t="shared" si="1"/>
        <v>-</v>
      </c>
    </row>
    <row r="116" spans="1:6" s="123" customFormat="1" x14ac:dyDescent="0.2">
      <c r="A116" s="136" t="s">
        <v>484</v>
      </c>
      <c r="B116" s="137" t="s">
        <v>405</v>
      </c>
      <c r="C116" s="138" t="s">
        <v>567</v>
      </c>
      <c r="D116" s="139">
        <v>692100</v>
      </c>
      <c r="E116" s="140">
        <v>580063.34</v>
      </c>
      <c r="F116" s="141">
        <f t="shared" si="1"/>
        <v>112036.66000000003</v>
      </c>
    </row>
    <row r="117" spans="1:6" s="123" customFormat="1" ht="150" x14ac:dyDescent="0.2">
      <c r="A117" s="142" t="s">
        <v>568</v>
      </c>
      <c r="B117" s="137" t="s">
        <v>405</v>
      </c>
      <c r="C117" s="138" t="s">
        <v>569</v>
      </c>
      <c r="D117" s="139">
        <v>692100</v>
      </c>
      <c r="E117" s="140">
        <v>580063.34</v>
      </c>
      <c r="F117" s="141">
        <f t="shared" si="1"/>
        <v>112036.66000000003</v>
      </c>
    </row>
    <row r="118" spans="1:6" s="123" customFormat="1" ht="45" x14ac:dyDescent="0.2">
      <c r="A118" s="136" t="s">
        <v>570</v>
      </c>
      <c r="B118" s="137" t="s">
        <v>405</v>
      </c>
      <c r="C118" s="138" t="s">
        <v>571</v>
      </c>
      <c r="D118" s="139">
        <v>692100</v>
      </c>
      <c r="E118" s="140">
        <v>580063.34</v>
      </c>
      <c r="F118" s="141">
        <f t="shared" si="1"/>
        <v>112036.66000000003</v>
      </c>
    </row>
    <row r="119" spans="1:6" s="123" customFormat="1" ht="42.75" x14ac:dyDescent="0.2">
      <c r="A119" s="124" t="s">
        <v>572</v>
      </c>
      <c r="B119" s="125" t="s">
        <v>405</v>
      </c>
      <c r="C119" s="126" t="s">
        <v>573</v>
      </c>
      <c r="D119" s="127">
        <v>4247900</v>
      </c>
      <c r="E119" s="128">
        <v>1734980</v>
      </c>
      <c r="F119" s="129">
        <f t="shared" si="1"/>
        <v>2512920</v>
      </c>
    </row>
    <row r="120" spans="1:6" s="123" customFormat="1" ht="45" x14ac:dyDescent="0.2">
      <c r="A120" s="136" t="s">
        <v>574</v>
      </c>
      <c r="B120" s="137" t="s">
        <v>405</v>
      </c>
      <c r="C120" s="138" t="s">
        <v>575</v>
      </c>
      <c r="D120" s="139">
        <v>14900</v>
      </c>
      <c r="E120" s="140" t="s">
        <v>39</v>
      </c>
      <c r="F120" s="141">
        <f t="shared" si="1"/>
        <v>14900</v>
      </c>
    </row>
    <row r="121" spans="1:6" s="123" customFormat="1" ht="75" x14ac:dyDescent="0.2">
      <c r="A121" s="136" t="s">
        <v>576</v>
      </c>
      <c r="B121" s="137" t="s">
        <v>405</v>
      </c>
      <c r="C121" s="138" t="s">
        <v>577</v>
      </c>
      <c r="D121" s="139">
        <v>14900</v>
      </c>
      <c r="E121" s="140" t="s">
        <v>39</v>
      </c>
      <c r="F121" s="141">
        <f t="shared" si="1"/>
        <v>14900</v>
      </c>
    </row>
    <row r="122" spans="1:6" s="123" customFormat="1" ht="30" x14ac:dyDescent="0.2">
      <c r="A122" s="136" t="s">
        <v>578</v>
      </c>
      <c r="B122" s="137" t="s">
        <v>405</v>
      </c>
      <c r="C122" s="138" t="s">
        <v>579</v>
      </c>
      <c r="D122" s="139">
        <v>14900</v>
      </c>
      <c r="E122" s="140" t="s">
        <v>39</v>
      </c>
      <c r="F122" s="141">
        <f t="shared" si="1"/>
        <v>14900</v>
      </c>
    </row>
    <row r="123" spans="1:6" s="123" customFormat="1" ht="150" x14ac:dyDescent="0.2">
      <c r="A123" s="142" t="s">
        <v>580</v>
      </c>
      <c r="B123" s="137" t="s">
        <v>405</v>
      </c>
      <c r="C123" s="138" t="s">
        <v>581</v>
      </c>
      <c r="D123" s="139">
        <v>14900</v>
      </c>
      <c r="E123" s="140" t="s">
        <v>39</v>
      </c>
      <c r="F123" s="141">
        <f t="shared" si="1"/>
        <v>14900</v>
      </c>
    </row>
    <row r="124" spans="1:6" s="123" customFormat="1" x14ac:dyDescent="0.2">
      <c r="A124" s="136" t="s">
        <v>418</v>
      </c>
      <c r="B124" s="137" t="s">
        <v>405</v>
      </c>
      <c r="C124" s="138" t="s">
        <v>582</v>
      </c>
      <c r="D124" s="139">
        <v>14900</v>
      </c>
      <c r="E124" s="140" t="s">
        <v>39</v>
      </c>
      <c r="F124" s="141">
        <f t="shared" si="1"/>
        <v>14900</v>
      </c>
    </row>
    <row r="125" spans="1:6" s="123" customFormat="1" ht="45" x14ac:dyDescent="0.2">
      <c r="A125" s="136" t="s">
        <v>583</v>
      </c>
      <c r="B125" s="137" t="s">
        <v>405</v>
      </c>
      <c r="C125" s="138" t="s">
        <v>584</v>
      </c>
      <c r="D125" s="139">
        <v>4100100</v>
      </c>
      <c r="E125" s="140">
        <v>1714800</v>
      </c>
      <c r="F125" s="141">
        <f t="shared" si="1"/>
        <v>2385300</v>
      </c>
    </row>
    <row r="126" spans="1:6" s="123" customFormat="1" ht="75" x14ac:dyDescent="0.2">
      <c r="A126" s="136" t="s">
        <v>576</v>
      </c>
      <c r="B126" s="137" t="s">
        <v>405</v>
      </c>
      <c r="C126" s="138" t="s">
        <v>585</v>
      </c>
      <c r="D126" s="139">
        <v>4100100</v>
      </c>
      <c r="E126" s="140">
        <v>1714800</v>
      </c>
      <c r="F126" s="141">
        <f t="shared" si="1"/>
        <v>2385300</v>
      </c>
    </row>
    <row r="127" spans="1:6" s="123" customFormat="1" ht="30" x14ac:dyDescent="0.2">
      <c r="A127" s="136" t="s">
        <v>578</v>
      </c>
      <c r="B127" s="137" t="s">
        <v>405</v>
      </c>
      <c r="C127" s="138" t="s">
        <v>586</v>
      </c>
      <c r="D127" s="139">
        <v>4100100</v>
      </c>
      <c r="E127" s="140">
        <v>1714800</v>
      </c>
      <c r="F127" s="141">
        <f t="shared" si="1"/>
        <v>2385300</v>
      </c>
    </row>
    <row r="128" spans="1:6" s="123" customFormat="1" ht="135" x14ac:dyDescent="0.2">
      <c r="A128" s="142" t="s">
        <v>587</v>
      </c>
      <c r="B128" s="137" t="s">
        <v>405</v>
      </c>
      <c r="C128" s="138" t="s">
        <v>588</v>
      </c>
      <c r="D128" s="139">
        <v>25000</v>
      </c>
      <c r="E128" s="140">
        <v>16800</v>
      </c>
      <c r="F128" s="141">
        <f t="shared" si="1"/>
        <v>8200</v>
      </c>
    </row>
    <row r="129" spans="1:6" s="123" customFormat="1" x14ac:dyDescent="0.2">
      <c r="A129" s="136" t="s">
        <v>418</v>
      </c>
      <c r="B129" s="137" t="s">
        <v>405</v>
      </c>
      <c r="C129" s="138" t="s">
        <v>589</v>
      </c>
      <c r="D129" s="139">
        <v>25000</v>
      </c>
      <c r="E129" s="140">
        <v>16800</v>
      </c>
      <c r="F129" s="141">
        <f t="shared" si="1"/>
        <v>8200</v>
      </c>
    </row>
    <row r="130" spans="1:6" s="123" customFormat="1" ht="225" x14ac:dyDescent="0.2">
      <c r="A130" s="142" t="s">
        <v>590</v>
      </c>
      <c r="B130" s="137" t="s">
        <v>405</v>
      </c>
      <c r="C130" s="138" t="s">
        <v>591</v>
      </c>
      <c r="D130" s="139">
        <v>4075100</v>
      </c>
      <c r="E130" s="140">
        <v>1698000</v>
      </c>
      <c r="F130" s="141">
        <f t="shared" si="1"/>
        <v>2377100</v>
      </c>
    </row>
    <row r="131" spans="1:6" s="123" customFormat="1" x14ac:dyDescent="0.2">
      <c r="A131" s="136" t="s">
        <v>116</v>
      </c>
      <c r="B131" s="137" t="s">
        <v>405</v>
      </c>
      <c r="C131" s="138" t="s">
        <v>592</v>
      </c>
      <c r="D131" s="139">
        <v>4075100</v>
      </c>
      <c r="E131" s="140">
        <v>1698000</v>
      </c>
      <c r="F131" s="141">
        <f t="shared" si="1"/>
        <v>2377100</v>
      </c>
    </row>
    <row r="132" spans="1:6" s="123" customFormat="1" ht="45" x14ac:dyDescent="0.2">
      <c r="A132" s="136" t="s">
        <v>593</v>
      </c>
      <c r="B132" s="137" t="s">
        <v>405</v>
      </c>
      <c r="C132" s="138" t="s">
        <v>594</v>
      </c>
      <c r="D132" s="139">
        <v>132900</v>
      </c>
      <c r="E132" s="140">
        <v>20180</v>
      </c>
      <c r="F132" s="141">
        <f t="shared" si="1"/>
        <v>112720</v>
      </c>
    </row>
    <row r="133" spans="1:6" s="123" customFormat="1" ht="75" x14ac:dyDescent="0.2">
      <c r="A133" s="136" t="s">
        <v>576</v>
      </c>
      <c r="B133" s="137" t="s">
        <v>405</v>
      </c>
      <c r="C133" s="138" t="s">
        <v>595</v>
      </c>
      <c r="D133" s="139">
        <v>32900</v>
      </c>
      <c r="E133" s="140">
        <v>14180</v>
      </c>
      <c r="F133" s="141">
        <f t="shared" si="1"/>
        <v>18720</v>
      </c>
    </row>
    <row r="134" spans="1:6" s="123" customFormat="1" ht="30" x14ac:dyDescent="0.2">
      <c r="A134" s="136" t="s">
        <v>578</v>
      </c>
      <c r="B134" s="137" t="s">
        <v>405</v>
      </c>
      <c r="C134" s="138" t="s">
        <v>596</v>
      </c>
      <c r="D134" s="139">
        <v>32900</v>
      </c>
      <c r="E134" s="140">
        <v>14180</v>
      </c>
      <c r="F134" s="141">
        <f t="shared" si="1"/>
        <v>18720</v>
      </c>
    </row>
    <row r="135" spans="1:6" s="123" customFormat="1" ht="120" x14ac:dyDescent="0.2">
      <c r="A135" s="142" t="s">
        <v>597</v>
      </c>
      <c r="B135" s="137" t="s">
        <v>405</v>
      </c>
      <c r="C135" s="138" t="s">
        <v>598</v>
      </c>
      <c r="D135" s="139">
        <v>32900</v>
      </c>
      <c r="E135" s="140">
        <v>14180</v>
      </c>
      <c r="F135" s="141">
        <f t="shared" si="1"/>
        <v>18720</v>
      </c>
    </row>
    <row r="136" spans="1:6" s="123" customFormat="1" x14ac:dyDescent="0.2">
      <c r="A136" s="136" t="s">
        <v>418</v>
      </c>
      <c r="B136" s="137" t="s">
        <v>405</v>
      </c>
      <c r="C136" s="138" t="s">
        <v>599</v>
      </c>
      <c r="D136" s="139">
        <v>32900</v>
      </c>
      <c r="E136" s="140">
        <v>14180</v>
      </c>
      <c r="F136" s="141">
        <f t="shared" si="1"/>
        <v>18720</v>
      </c>
    </row>
    <row r="137" spans="1:6" s="123" customFormat="1" ht="60" x14ac:dyDescent="0.2">
      <c r="A137" s="136" t="s">
        <v>600</v>
      </c>
      <c r="B137" s="137" t="s">
        <v>405</v>
      </c>
      <c r="C137" s="138" t="s">
        <v>601</v>
      </c>
      <c r="D137" s="139">
        <v>100000</v>
      </c>
      <c r="E137" s="140">
        <v>6000</v>
      </c>
      <c r="F137" s="141">
        <f t="shared" si="1"/>
        <v>94000</v>
      </c>
    </row>
    <row r="138" spans="1:6" s="123" customFormat="1" ht="30" x14ac:dyDescent="0.2">
      <c r="A138" s="136" t="s">
        <v>602</v>
      </c>
      <c r="B138" s="137" t="s">
        <v>405</v>
      </c>
      <c r="C138" s="138" t="s">
        <v>603</v>
      </c>
      <c r="D138" s="139">
        <v>100000</v>
      </c>
      <c r="E138" s="140">
        <v>6000</v>
      </c>
      <c r="F138" s="141">
        <f t="shared" si="1"/>
        <v>94000</v>
      </c>
    </row>
    <row r="139" spans="1:6" s="123" customFormat="1" ht="120" x14ac:dyDescent="0.2">
      <c r="A139" s="142" t="s">
        <v>604</v>
      </c>
      <c r="B139" s="137" t="s">
        <v>405</v>
      </c>
      <c r="C139" s="138" t="s">
        <v>605</v>
      </c>
      <c r="D139" s="139">
        <v>100000</v>
      </c>
      <c r="E139" s="140">
        <v>6000</v>
      </c>
      <c r="F139" s="141">
        <f t="shared" si="1"/>
        <v>94000</v>
      </c>
    </row>
    <row r="140" spans="1:6" s="123" customFormat="1" x14ac:dyDescent="0.2">
      <c r="A140" s="136" t="s">
        <v>418</v>
      </c>
      <c r="B140" s="137" t="s">
        <v>405</v>
      </c>
      <c r="C140" s="138" t="s">
        <v>606</v>
      </c>
      <c r="D140" s="139">
        <v>100000</v>
      </c>
      <c r="E140" s="140">
        <v>6000</v>
      </c>
      <c r="F140" s="141">
        <f t="shared" si="1"/>
        <v>94000</v>
      </c>
    </row>
    <row r="141" spans="1:6" s="123" customFormat="1" ht="28.5" x14ac:dyDescent="0.2">
      <c r="A141" s="124" t="s">
        <v>607</v>
      </c>
      <c r="B141" s="125" t="s">
        <v>405</v>
      </c>
      <c r="C141" s="126" t="s">
        <v>608</v>
      </c>
      <c r="D141" s="127">
        <v>217109500</v>
      </c>
      <c r="E141" s="128">
        <v>17169602.890000001</v>
      </c>
      <c r="F141" s="129">
        <f t="shared" si="1"/>
        <v>199939897.11000001</v>
      </c>
    </row>
    <row r="142" spans="1:6" s="123" customFormat="1" x14ac:dyDescent="0.2">
      <c r="A142" s="136" t="s">
        <v>609</v>
      </c>
      <c r="B142" s="137" t="s">
        <v>405</v>
      </c>
      <c r="C142" s="138" t="s">
        <v>610</v>
      </c>
      <c r="D142" s="139">
        <v>216990100</v>
      </c>
      <c r="E142" s="140">
        <v>17142906.890000001</v>
      </c>
      <c r="F142" s="141">
        <f t="shared" si="1"/>
        <v>199847193.11000001</v>
      </c>
    </row>
    <row r="143" spans="1:6" s="123" customFormat="1" ht="45" x14ac:dyDescent="0.2">
      <c r="A143" s="136" t="s">
        <v>611</v>
      </c>
      <c r="B143" s="137" t="s">
        <v>405</v>
      </c>
      <c r="C143" s="138" t="s">
        <v>612</v>
      </c>
      <c r="D143" s="139">
        <v>216990100</v>
      </c>
      <c r="E143" s="140">
        <v>17142906.890000001</v>
      </c>
      <c r="F143" s="141">
        <f t="shared" ref="F143:F206" si="2">IF(OR(D143="-",IF(E143="-",0,E143)&gt;=IF(D143="-",0,D143)),"-",IF(D143="-",0,D143)-IF(E143="-",0,E143))</f>
        <v>199847193.11000001</v>
      </c>
    </row>
    <row r="144" spans="1:6" s="123" customFormat="1" ht="45" x14ac:dyDescent="0.2">
      <c r="A144" s="136" t="s">
        <v>613</v>
      </c>
      <c r="B144" s="137" t="s">
        <v>405</v>
      </c>
      <c r="C144" s="138" t="s">
        <v>614</v>
      </c>
      <c r="D144" s="139">
        <v>213171300</v>
      </c>
      <c r="E144" s="140">
        <v>16252243.18</v>
      </c>
      <c r="F144" s="141">
        <f t="shared" si="2"/>
        <v>196919056.81999999</v>
      </c>
    </row>
    <row r="145" spans="1:6" s="123" customFormat="1" ht="120" x14ac:dyDescent="0.2">
      <c r="A145" s="142" t="s">
        <v>615</v>
      </c>
      <c r="B145" s="137" t="s">
        <v>405</v>
      </c>
      <c r="C145" s="138" t="s">
        <v>616</v>
      </c>
      <c r="D145" s="139">
        <v>37138700</v>
      </c>
      <c r="E145" s="140">
        <v>14492976.6</v>
      </c>
      <c r="F145" s="141">
        <f t="shared" si="2"/>
        <v>22645723.399999999</v>
      </c>
    </row>
    <row r="146" spans="1:6" s="123" customFormat="1" x14ac:dyDescent="0.2">
      <c r="A146" s="136" t="s">
        <v>418</v>
      </c>
      <c r="B146" s="137" t="s">
        <v>405</v>
      </c>
      <c r="C146" s="138" t="s">
        <v>617</v>
      </c>
      <c r="D146" s="139">
        <v>37138700</v>
      </c>
      <c r="E146" s="140">
        <v>14492976.6</v>
      </c>
      <c r="F146" s="141">
        <f t="shared" si="2"/>
        <v>22645723.399999999</v>
      </c>
    </row>
    <row r="147" spans="1:6" s="123" customFormat="1" ht="120" x14ac:dyDescent="0.2">
      <c r="A147" s="142" t="s">
        <v>618</v>
      </c>
      <c r="B147" s="137" t="s">
        <v>405</v>
      </c>
      <c r="C147" s="138" t="s">
        <v>619</v>
      </c>
      <c r="D147" s="139">
        <v>368700</v>
      </c>
      <c r="E147" s="140">
        <v>323742.58</v>
      </c>
      <c r="F147" s="141">
        <f t="shared" si="2"/>
        <v>44957.419999999984</v>
      </c>
    </row>
    <row r="148" spans="1:6" s="123" customFormat="1" x14ac:dyDescent="0.2">
      <c r="A148" s="136" t="s">
        <v>418</v>
      </c>
      <c r="B148" s="137" t="s">
        <v>405</v>
      </c>
      <c r="C148" s="138" t="s">
        <v>620</v>
      </c>
      <c r="D148" s="139">
        <v>368700</v>
      </c>
      <c r="E148" s="140">
        <v>323742.58</v>
      </c>
      <c r="F148" s="141">
        <f t="shared" si="2"/>
        <v>44957.419999999984</v>
      </c>
    </row>
    <row r="149" spans="1:6" s="123" customFormat="1" ht="120" x14ac:dyDescent="0.2">
      <c r="A149" s="142" t="s">
        <v>621</v>
      </c>
      <c r="B149" s="137" t="s">
        <v>405</v>
      </c>
      <c r="C149" s="138" t="s">
        <v>622</v>
      </c>
      <c r="D149" s="139">
        <v>50000</v>
      </c>
      <c r="E149" s="140">
        <v>50000</v>
      </c>
      <c r="F149" s="141" t="str">
        <f t="shared" si="2"/>
        <v>-</v>
      </c>
    </row>
    <row r="150" spans="1:6" s="123" customFormat="1" ht="45" x14ac:dyDescent="0.2">
      <c r="A150" s="136" t="s">
        <v>570</v>
      </c>
      <c r="B150" s="137" t="s">
        <v>405</v>
      </c>
      <c r="C150" s="138" t="s">
        <v>623</v>
      </c>
      <c r="D150" s="139">
        <v>50000</v>
      </c>
      <c r="E150" s="140">
        <v>50000</v>
      </c>
      <c r="F150" s="141" t="str">
        <f t="shared" si="2"/>
        <v>-</v>
      </c>
    </row>
    <row r="151" spans="1:6" s="123" customFormat="1" ht="135" x14ac:dyDescent="0.2">
      <c r="A151" s="142" t="s">
        <v>624</v>
      </c>
      <c r="B151" s="137" t="s">
        <v>405</v>
      </c>
      <c r="C151" s="138" t="s">
        <v>625</v>
      </c>
      <c r="D151" s="139">
        <v>683000</v>
      </c>
      <c r="E151" s="140" t="s">
        <v>39</v>
      </c>
      <c r="F151" s="141">
        <f t="shared" si="2"/>
        <v>683000</v>
      </c>
    </row>
    <row r="152" spans="1:6" s="123" customFormat="1" x14ac:dyDescent="0.2">
      <c r="A152" s="136" t="s">
        <v>418</v>
      </c>
      <c r="B152" s="137" t="s">
        <v>405</v>
      </c>
      <c r="C152" s="138" t="s">
        <v>626</v>
      </c>
      <c r="D152" s="139">
        <v>683000</v>
      </c>
      <c r="E152" s="140" t="s">
        <v>39</v>
      </c>
      <c r="F152" s="141">
        <f t="shared" si="2"/>
        <v>683000</v>
      </c>
    </row>
    <row r="153" spans="1:6" s="123" customFormat="1" ht="105" x14ac:dyDescent="0.2">
      <c r="A153" s="142" t="s">
        <v>627</v>
      </c>
      <c r="B153" s="137" t="s">
        <v>405</v>
      </c>
      <c r="C153" s="138" t="s">
        <v>628</v>
      </c>
      <c r="D153" s="139">
        <v>5687100</v>
      </c>
      <c r="E153" s="140">
        <v>936510</v>
      </c>
      <c r="F153" s="141">
        <f t="shared" si="2"/>
        <v>4750590</v>
      </c>
    </row>
    <row r="154" spans="1:6" s="123" customFormat="1" x14ac:dyDescent="0.2">
      <c r="A154" s="136" t="s">
        <v>418</v>
      </c>
      <c r="B154" s="137" t="s">
        <v>405</v>
      </c>
      <c r="C154" s="138" t="s">
        <v>629</v>
      </c>
      <c r="D154" s="139">
        <v>5687100</v>
      </c>
      <c r="E154" s="140">
        <v>936510</v>
      </c>
      <c r="F154" s="141">
        <f t="shared" si="2"/>
        <v>4750590</v>
      </c>
    </row>
    <row r="155" spans="1:6" s="123" customFormat="1" ht="120" x14ac:dyDescent="0.2">
      <c r="A155" s="142" t="s">
        <v>630</v>
      </c>
      <c r="B155" s="137" t="s">
        <v>405</v>
      </c>
      <c r="C155" s="138" t="s">
        <v>631</v>
      </c>
      <c r="D155" s="139">
        <v>5366200</v>
      </c>
      <c r="E155" s="140">
        <v>449014</v>
      </c>
      <c r="F155" s="141">
        <f t="shared" si="2"/>
        <v>4917186</v>
      </c>
    </row>
    <row r="156" spans="1:6" s="123" customFormat="1" x14ac:dyDescent="0.2">
      <c r="A156" s="136" t="s">
        <v>418</v>
      </c>
      <c r="B156" s="137" t="s">
        <v>405</v>
      </c>
      <c r="C156" s="138" t="s">
        <v>632</v>
      </c>
      <c r="D156" s="139">
        <v>5366200</v>
      </c>
      <c r="E156" s="140">
        <v>449014</v>
      </c>
      <c r="F156" s="141">
        <f t="shared" si="2"/>
        <v>4917186</v>
      </c>
    </row>
    <row r="157" spans="1:6" s="123" customFormat="1" ht="120" x14ac:dyDescent="0.2">
      <c r="A157" s="142" t="s">
        <v>633</v>
      </c>
      <c r="B157" s="137" t="s">
        <v>405</v>
      </c>
      <c r="C157" s="138" t="s">
        <v>634</v>
      </c>
      <c r="D157" s="139">
        <v>33228900</v>
      </c>
      <c r="E157" s="140" t="s">
        <v>39</v>
      </c>
      <c r="F157" s="141">
        <f t="shared" si="2"/>
        <v>33228900</v>
      </c>
    </row>
    <row r="158" spans="1:6" s="123" customFormat="1" ht="45" x14ac:dyDescent="0.2">
      <c r="A158" s="136" t="s">
        <v>635</v>
      </c>
      <c r="B158" s="137" t="s">
        <v>405</v>
      </c>
      <c r="C158" s="138" t="s">
        <v>636</v>
      </c>
      <c r="D158" s="139">
        <v>33228900</v>
      </c>
      <c r="E158" s="140" t="s">
        <v>39</v>
      </c>
      <c r="F158" s="141">
        <f t="shared" si="2"/>
        <v>33228900</v>
      </c>
    </row>
    <row r="159" spans="1:6" s="123" customFormat="1" ht="120" x14ac:dyDescent="0.2">
      <c r="A159" s="142" t="s">
        <v>637</v>
      </c>
      <c r="B159" s="137" t="s">
        <v>405</v>
      </c>
      <c r="C159" s="138" t="s">
        <v>638</v>
      </c>
      <c r="D159" s="139">
        <v>130648700</v>
      </c>
      <c r="E159" s="140" t="s">
        <v>39</v>
      </c>
      <c r="F159" s="141">
        <f t="shared" si="2"/>
        <v>130648700</v>
      </c>
    </row>
    <row r="160" spans="1:6" s="123" customFormat="1" x14ac:dyDescent="0.2">
      <c r="A160" s="136" t="s">
        <v>418</v>
      </c>
      <c r="B160" s="137" t="s">
        <v>405</v>
      </c>
      <c r="C160" s="138" t="s">
        <v>639</v>
      </c>
      <c r="D160" s="139">
        <v>130648700</v>
      </c>
      <c r="E160" s="140" t="s">
        <v>39</v>
      </c>
      <c r="F160" s="141">
        <f t="shared" si="2"/>
        <v>130648700</v>
      </c>
    </row>
    <row r="161" spans="1:6" s="123" customFormat="1" ht="45" x14ac:dyDescent="0.2">
      <c r="A161" s="136" t="s">
        <v>640</v>
      </c>
      <c r="B161" s="137" t="s">
        <v>405</v>
      </c>
      <c r="C161" s="138" t="s">
        <v>641</v>
      </c>
      <c r="D161" s="139">
        <v>3818800</v>
      </c>
      <c r="E161" s="140">
        <v>890663.71</v>
      </c>
      <c r="F161" s="141">
        <f t="shared" si="2"/>
        <v>2928136.29</v>
      </c>
    </row>
    <row r="162" spans="1:6" s="123" customFormat="1" ht="120" x14ac:dyDescent="0.2">
      <c r="A162" s="142" t="s">
        <v>642</v>
      </c>
      <c r="B162" s="137" t="s">
        <v>405</v>
      </c>
      <c r="C162" s="138" t="s">
        <v>643</v>
      </c>
      <c r="D162" s="139">
        <v>50000</v>
      </c>
      <c r="E162" s="140" t="s">
        <v>39</v>
      </c>
      <c r="F162" s="141">
        <f t="shared" si="2"/>
        <v>50000</v>
      </c>
    </row>
    <row r="163" spans="1:6" s="123" customFormat="1" x14ac:dyDescent="0.2">
      <c r="A163" s="136" t="s">
        <v>418</v>
      </c>
      <c r="B163" s="137" t="s">
        <v>405</v>
      </c>
      <c r="C163" s="138" t="s">
        <v>644</v>
      </c>
      <c r="D163" s="139">
        <v>50000</v>
      </c>
      <c r="E163" s="140" t="s">
        <v>39</v>
      </c>
      <c r="F163" s="141">
        <f t="shared" si="2"/>
        <v>50000</v>
      </c>
    </row>
    <row r="164" spans="1:6" s="123" customFormat="1" ht="120" x14ac:dyDescent="0.2">
      <c r="A164" s="142" t="s">
        <v>645</v>
      </c>
      <c r="B164" s="137" t="s">
        <v>405</v>
      </c>
      <c r="C164" s="138" t="s">
        <v>646</v>
      </c>
      <c r="D164" s="139">
        <v>1804900</v>
      </c>
      <c r="E164" s="140">
        <v>104224.71</v>
      </c>
      <c r="F164" s="141">
        <f t="shared" si="2"/>
        <v>1700675.29</v>
      </c>
    </row>
    <row r="165" spans="1:6" s="123" customFormat="1" x14ac:dyDescent="0.2">
      <c r="A165" s="136" t="s">
        <v>418</v>
      </c>
      <c r="B165" s="137" t="s">
        <v>405</v>
      </c>
      <c r="C165" s="138" t="s">
        <v>647</v>
      </c>
      <c r="D165" s="139">
        <v>1804900</v>
      </c>
      <c r="E165" s="140">
        <v>104224.71</v>
      </c>
      <c r="F165" s="141">
        <f t="shared" si="2"/>
        <v>1700675.29</v>
      </c>
    </row>
    <row r="166" spans="1:6" s="123" customFormat="1" ht="120" x14ac:dyDescent="0.2">
      <c r="A166" s="142" t="s">
        <v>648</v>
      </c>
      <c r="B166" s="137" t="s">
        <v>405</v>
      </c>
      <c r="C166" s="138" t="s">
        <v>649</v>
      </c>
      <c r="D166" s="139">
        <v>900000</v>
      </c>
      <c r="E166" s="140">
        <v>132064</v>
      </c>
      <c r="F166" s="141">
        <f t="shared" si="2"/>
        <v>767936</v>
      </c>
    </row>
    <row r="167" spans="1:6" s="123" customFormat="1" x14ac:dyDescent="0.2">
      <c r="A167" s="136" t="s">
        <v>418</v>
      </c>
      <c r="B167" s="137" t="s">
        <v>405</v>
      </c>
      <c r="C167" s="138" t="s">
        <v>650</v>
      </c>
      <c r="D167" s="139">
        <v>900000</v>
      </c>
      <c r="E167" s="140">
        <v>132064</v>
      </c>
      <c r="F167" s="141">
        <f t="shared" si="2"/>
        <v>767936</v>
      </c>
    </row>
    <row r="168" spans="1:6" s="123" customFormat="1" ht="120" x14ac:dyDescent="0.2">
      <c r="A168" s="142" t="s">
        <v>651</v>
      </c>
      <c r="B168" s="137" t="s">
        <v>405</v>
      </c>
      <c r="C168" s="138" t="s">
        <v>652</v>
      </c>
      <c r="D168" s="139">
        <v>1063900</v>
      </c>
      <c r="E168" s="140">
        <v>654375</v>
      </c>
      <c r="F168" s="141">
        <f t="shared" si="2"/>
        <v>409525</v>
      </c>
    </row>
    <row r="169" spans="1:6" s="123" customFormat="1" x14ac:dyDescent="0.2">
      <c r="A169" s="136" t="s">
        <v>418</v>
      </c>
      <c r="B169" s="137" t="s">
        <v>405</v>
      </c>
      <c r="C169" s="138" t="s">
        <v>653</v>
      </c>
      <c r="D169" s="139">
        <v>1063900</v>
      </c>
      <c r="E169" s="140">
        <v>654375</v>
      </c>
      <c r="F169" s="141">
        <f t="shared" si="2"/>
        <v>409525</v>
      </c>
    </row>
    <row r="170" spans="1:6" s="123" customFormat="1" ht="30" x14ac:dyDescent="0.2">
      <c r="A170" s="136" t="s">
        <v>654</v>
      </c>
      <c r="B170" s="137" t="s">
        <v>405</v>
      </c>
      <c r="C170" s="138" t="s">
        <v>655</v>
      </c>
      <c r="D170" s="139">
        <v>119400</v>
      </c>
      <c r="E170" s="140">
        <v>26696</v>
      </c>
      <c r="F170" s="141">
        <f t="shared" si="2"/>
        <v>92704</v>
      </c>
    </row>
    <row r="171" spans="1:6" s="123" customFormat="1" ht="75" x14ac:dyDescent="0.2">
      <c r="A171" s="136" t="s">
        <v>435</v>
      </c>
      <c r="B171" s="137" t="s">
        <v>405</v>
      </c>
      <c r="C171" s="138" t="s">
        <v>656</v>
      </c>
      <c r="D171" s="139">
        <v>35500</v>
      </c>
      <c r="E171" s="140">
        <v>8696</v>
      </c>
      <c r="F171" s="141">
        <f t="shared" si="2"/>
        <v>26804</v>
      </c>
    </row>
    <row r="172" spans="1:6" s="123" customFormat="1" ht="45" x14ac:dyDescent="0.2">
      <c r="A172" s="136" t="s">
        <v>437</v>
      </c>
      <c r="B172" s="137" t="s">
        <v>405</v>
      </c>
      <c r="C172" s="138" t="s">
        <v>657</v>
      </c>
      <c r="D172" s="139">
        <v>35500</v>
      </c>
      <c r="E172" s="140">
        <v>8696</v>
      </c>
      <c r="F172" s="141">
        <f t="shared" si="2"/>
        <v>26804</v>
      </c>
    </row>
    <row r="173" spans="1:6" s="123" customFormat="1" ht="135" x14ac:dyDescent="0.2">
      <c r="A173" s="142" t="s">
        <v>658</v>
      </c>
      <c r="B173" s="137" t="s">
        <v>405</v>
      </c>
      <c r="C173" s="138" t="s">
        <v>659</v>
      </c>
      <c r="D173" s="139">
        <v>35500</v>
      </c>
      <c r="E173" s="140">
        <v>8696</v>
      </c>
      <c r="F173" s="141">
        <f t="shared" si="2"/>
        <v>26804</v>
      </c>
    </row>
    <row r="174" spans="1:6" s="123" customFormat="1" x14ac:dyDescent="0.2">
      <c r="A174" s="136" t="s">
        <v>418</v>
      </c>
      <c r="B174" s="137" t="s">
        <v>405</v>
      </c>
      <c r="C174" s="138" t="s">
        <v>660</v>
      </c>
      <c r="D174" s="139">
        <v>35500</v>
      </c>
      <c r="E174" s="140">
        <v>8696</v>
      </c>
      <c r="F174" s="141">
        <f t="shared" si="2"/>
        <v>26804</v>
      </c>
    </row>
    <row r="175" spans="1:6" s="123" customFormat="1" ht="45" x14ac:dyDescent="0.2">
      <c r="A175" s="136" t="s">
        <v>541</v>
      </c>
      <c r="B175" s="137" t="s">
        <v>405</v>
      </c>
      <c r="C175" s="138" t="s">
        <v>661</v>
      </c>
      <c r="D175" s="139">
        <v>83900</v>
      </c>
      <c r="E175" s="140">
        <v>18000</v>
      </c>
      <c r="F175" s="141">
        <f t="shared" si="2"/>
        <v>65900</v>
      </c>
    </row>
    <row r="176" spans="1:6" s="123" customFormat="1" ht="45" x14ac:dyDescent="0.2">
      <c r="A176" s="136" t="s">
        <v>543</v>
      </c>
      <c r="B176" s="137" t="s">
        <v>405</v>
      </c>
      <c r="C176" s="138" t="s">
        <v>662</v>
      </c>
      <c r="D176" s="139">
        <v>83900</v>
      </c>
      <c r="E176" s="140">
        <v>18000</v>
      </c>
      <c r="F176" s="141">
        <f t="shared" si="2"/>
        <v>65900</v>
      </c>
    </row>
    <row r="177" spans="1:6" s="123" customFormat="1" ht="135" x14ac:dyDescent="0.2">
      <c r="A177" s="142" t="s">
        <v>663</v>
      </c>
      <c r="B177" s="137" t="s">
        <v>405</v>
      </c>
      <c r="C177" s="138" t="s">
        <v>664</v>
      </c>
      <c r="D177" s="139">
        <v>83900</v>
      </c>
      <c r="E177" s="140">
        <v>18000</v>
      </c>
      <c r="F177" s="141">
        <f t="shared" si="2"/>
        <v>65900</v>
      </c>
    </row>
    <row r="178" spans="1:6" s="123" customFormat="1" x14ac:dyDescent="0.2">
      <c r="A178" s="136" t="s">
        <v>418</v>
      </c>
      <c r="B178" s="137" t="s">
        <v>405</v>
      </c>
      <c r="C178" s="138" t="s">
        <v>665</v>
      </c>
      <c r="D178" s="139">
        <v>83900</v>
      </c>
      <c r="E178" s="140">
        <v>18000</v>
      </c>
      <c r="F178" s="141">
        <f t="shared" si="2"/>
        <v>65900</v>
      </c>
    </row>
    <row r="179" spans="1:6" s="123" customFormat="1" ht="28.5" x14ac:dyDescent="0.2">
      <c r="A179" s="124" t="s">
        <v>666</v>
      </c>
      <c r="B179" s="125" t="s">
        <v>405</v>
      </c>
      <c r="C179" s="126" t="s">
        <v>667</v>
      </c>
      <c r="D179" s="127">
        <v>300436500</v>
      </c>
      <c r="E179" s="128">
        <v>19947879.91</v>
      </c>
      <c r="F179" s="129">
        <f t="shared" si="2"/>
        <v>280488620.08999997</v>
      </c>
    </row>
    <row r="180" spans="1:6" s="123" customFormat="1" x14ac:dyDescent="0.2">
      <c r="A180" s="136" t="s">
        <v>668</v>
      </c>
      <c r="B180" s="137" t="s">
        <v>405</v>
      </c>
      <c r="C180" s="138" t="s">
        <v>669</v>
      </c>
      <c r="D180" s="139">
        <v>8236100</v>
      </c>
      <c r="E180" s="140">
        <v>1567512.03</v>
      </c>
      <c r="F180" s="141">
        <f t="shared" si="2"/>
        <v>6668587.9699999997</v>
      </c>
    </row>
    <row r="181" spans="1:6" s="123" customFormat="1" ht="60" x14ac:dyDescent="0.2">
      <c r="A181" s="136" t="s">
        <v>670</v>
      </c>
      <c r="B181" s="137" t="s">
        <v>405</v>
      </c>
      <c r="C181" s="138" t="s">
        <v>671</v>
      </c>
      <c r="D181" s="139">
        <v>4445100</v>
      </c>
      <c r="E181" s="140">
        <v>800000</v>
      </c>
      <c r="F181" s="141">
        <f t="shared" si="2"/>
        <v>3645100</v>
      </c>
    </row>
    <row r="182" spans="1:6" s="123" customFormat="1" ht="30" x14ac:dyDescent="0.2">
      <c r="A182" s="136" t="s">
        <v>672</v>
      </c>
      <c r="B182" s="137" t="s">
        <v>405</v>
      </c>
      <c r="C182" s="138" t="s">
        <v>673</v>
      </c>
      <c r="D182" s="139">
        <v>4445100</v>
      </c>
      <c r="E182" s="140">
        <v>800000</v>
      </c>
      <c r="F182" s="141">
        <f t="shared" si="2"/>
        <v>3645100</v>
      </c>
    </row>
    <row r="183" spans="1:6" s="123" customFormat="1" ht="150" x14ac:dyDescent="0.2">
      <c r="A183" s="142" t="s">
        <v>674</v>
      </c>
      <c r="B183" s="137" t="s">
        <v>405</v>
      </c>
      <c r="C183" s="138" t="s">
        <v>675</v>
      </c>
      <c r="D183" s="139">
        <v>3645100</v>
      </c>
      <c r="E183" s="140" t="s">
        <v>39</v>
      </c>
      <c r="F183" s="141">
        <f t="shared" si="2"/>
        <v>3645100</v>
      </c>
    </row>
    <row r="184" spans="1:6" s="123" customFormat="1" x14ac:dyDescent="0.2">
      <c r="A184" s="136" t="s">
        <v>418</v>
      </c>
      <c r="B184" s="137" t="s">
        <v>405</v>
      </c>
      <c r="C184" s="138" t="s">
        <v>676</v>
      </c>
      <c r="D184" s="139">
        <v>3645100</v>
      </c>
      <c r="E184" s="140" t="s">
        <v>39</v>
      </c>
      <c r="F184" s="141">
        <f t="shared" si="2"/>
        <v>3645100</v>
      </c>
    </row>
    <row r="185" spans="1:6" s="123" customFormat="1" ht="150" x14ac:dyDescent="0.2">
      <c r="A185" s="142" t="s">
        <v>677</v>
      </c>
      <c r="B185" s="137" t="s">
        <v>405</v>
      </c>
      <c r="C185" s="138" t="s">
        <v>678</v>
      </c>
      <c r="D185" s="139">
        <v>800000</v>
      </c>
      <c r="E185" s="140">
        <v>800000</v>
      </c>
      <c r="F185" s="141" t="str">
        <f t="shared" si="2"/>
        <v>-</v>
      </c>
    </row>
    <row r="186" spans="1:6" s="123" customFormat="1" x14ac:dyDescent="0.2">
      <c r="A186" s="136" t="s">
        <v>418</v>
      </c>
      <c r="B186" s="137" t="s">
        <v>405</v>
      </c>
      <c r="C186" s="138" t="s">
        <v>679</v>
      </c>
      <c r="D186" s="139">
        <v>800000</v>
      </c>
      <c r="E186" s="140">
        <v>800000</v>
      </c>
      <c r="F186" s="141" t="str">
        <f t="shared" si="2"/>
        <v>-</v>
      </c>
    </row>
    <row r="187" spans="1:6" s="123" customFormat="1" ht="75" x14ac:dyDescent="0.2">
      <c r="A187" s="136" t="s">
        <v>680</v>
      </c>
      <c r="B187" s="137" t="s">
        <v>405</v>
      </c>
      <c r="C187" s="138" t="s">
        <v>681</v>
      </c>
      <c r="D187" s="139">
        <v>4180500</v>
      </c>
      <c r="E187" s="140">
        <v>751230.03</v>
      </c>
      <c r="F187" s="141">
        <f t="shared" si="2"/>
        <v>3429269.9699999997</v>
      </c>
    </row>
    <row r="188" spans="1:6" s="123" customFormat="1" ht="30" x14ac:dyDescent="0.2">
      <c r="A188" s="136" t="s">
        <v>682</v>
      </c>
      <c r="B188" s="137" t="s">
        <v>405</v>
      </c>
      <c r="C188" s="138" t="s">
        <v>683</v>
      </c>
      <c r="D188" s="139">
        <v>4180500</v>
      </c>
      <c r="E188" s="140">
        <v>751230.03</v>
      </c>
      <c r="F188" s="141">
        <f t="shared" si="2"/>
        <v>3429269.9699999997</v>
      </c>
    </row>
    <row r="189" spans="1:6" s="123" customFormat="1" ht="165" x14ac:dyDescent="0.2">
      <c r="A189" s="142" t="s">
        <v>684</v>
      </c>
      <c r="B189" s="137" t="s">
        <v>405</v>
      </c>
      <c r="C189" s="138" t="s">
        <v>685</v>
      </c>
      <c r="D189" s="139">
        <v>1119800</v>
      </c>
      <c r="E189" s="140">
        <v>37242.160000000003</v>
      </c>
      <c r="F189" s="141">
        <f t="shared" si="2"/>
        <v>1082557.8400000001</v>
      </c>
    </row>
    <row r="190" spans="1:6" s="123" customFormat="1" ht="75" x14ac:dyDescent="0.2">
      <c r="A190" s="136" t="s">
        <v>686</v>
      </c>
      <c r="B190" s="137" t="s">
        <v>405</v>
      </c>
      <c r="C190" s="138" t="s">
        <v>687</v>
      </c>
      <c r="D190" s="139">
        <v>1119800</v>
      </c>
      <c r="E190" s="140">
        <v>37242.160000000003</v>
      </c>
      <c r="F190" s="141">
        <f t="shared" si="2"/>
        <v>1082557.8400000001</v>
      </c>
    </row>
    <row r="191" spans="1:6" s="123" customFormat="1" ht="135" x14ac:dyDescent="0.2">
      <c r="A191" s="142" t="s">
        <v>688</v>
      </c>
      <c r="B191" s="137" t="s">
        <v>405</v>
      </c>
      <c r="C191" s="138" t="s">
        <v>689</v>
      </c>
      <c r="D191" s="139">
        <v>525000</v>
      </c>
      <c r="E191" s="140" t="s">
        <v>39</v>
      </c>
      <c r="F191" s="141">
        <f t="shared" si="2"/>
        <v>525000</v>
      </c>
    </row>
    <row r="192" spans="1:6" s="123" customFormat="1" ht="45" x14ac:dyDescent="0.2">
      <c r="A192" s="136" t="s">
        <v>635</v>
      </c>
      <c r="B192" s="137" t="s">
        <v>405</v>
      </c>
      <c r="C192" s="138" t="s">
        <v>690</v>
      </c>
      <c r="D192" s="139">
        <v>525000</v>
      </c>
      <c r="E192" s="140" t="s">
        <v>39</v>
      </c>
      <c r="F192" s="141">
        <f t="shared" si="2"/>
        <v>525000</v>
      </c>
    </row>
    <row r="193" spans="1:6" s="123" customFormat="1" ht="165" x14ac:dyDescent="0.2">
      <c r="A193" s="142" t="s">
        <v>691</v>
      </c>
      <c r="B193" s="137" t="s">
        <v>405</v>
      </c>
      <c r="C193" s="138" t="s">
        <v>692</v>
      </c>
      <c r="D193" s="139">
        <v>1740700</v>
      </c>
      <c r="E193" s="140">
        <v>576645.68999999994</v>
      </c>
      <c r="F193" s="141">
        <f t="shared" si="2"/>
        <v>1164054.31</v>
      </c>
    </row>
    <row r="194" spans="1:6" s="123" customFormat="1" x14ac:dyDescent="0.2">
      <c r="A194" s="136" t="s">
        <v>418</v>
      </c>
      <c r="B194" s="137" t="s">
        <v>405</v>
      </c>
      <c r="C194" s="138" t="s">
        <v>693</v>
      </c>
      <c r="D194" s="139">
        <v>1740700</v>
      </c>
      <c r="E194" s="140">
        <v>576645.68999999994</v>
      </c>
      <c r="F194" s="141">
        <f t="shared" si="2"/>
        <v>1164054.31</v>
      </c>
    </row>
    <row r="195" spans="1:6" s="123" customFormat="1" ht="120" x14ac:dyDescent="0.2">
      <c r="A195" s="142" t="s">
        <v>694</v>
      </c>
      <c r="B195" s="137" t="s">
        <v>405</v>
      </c>
      <c r="C195" s="138" t="s">
        <v>695</v>
      </c>
      <c r="D195" s="139">
        <v>295000</v>
      </c>
      <c r="E195" s="140">
        <v>137342.18</v>
      </c>
      <c r="F195" s="141">
        <f t="shared" si="2"/>
        <v>157657.82</v>
      </c>
    </row>
    <row r="196" spans="1:6" s="123" customFormat="1" x14ac:dyDescent="0.2">
      <c r="A196" s="136" t="s">
        <v>418</v>
      </c>
      <c r="B196" s="137" t="s">
        <v>405</v>
      </c>
      <c r="C196" s="138" t="s">
        <v>696</v>
      </c>
      <c r="D196" s="139">
        <v>235000</v>
      </c>
      <c r="E196" s="140">
        <v>128138.1</v>
      </c>
      <c r="F196" s="141">
        <f t="shared" si="2"/>
        <v>106861.9</v>
      </c>
    </row>
    <row r="197" spans="1:6" s="123" customFormat="1" x14ac:dyDescent="0.2">
      <c r="A197" s="136" t="s">
        <v>450</v>
      </c>
      <c r="B197" s="137" t="s">
        <v>405</v>
      </c>
      <c r="C197" s="138" t="s">
        <v>697</v>
      </c>
      <c r="D197" s="139">
        <v>60000</v>
      </c>
      <c r="E197" s="140">
        <v>9204.08</v>
      </c>
      <c r="F197" s="141">
        <f t="shared" si="2"/>
        <v>50795.92</v>
      </c>
    </row>
    <row r="198" spans="1:6" s="123" customFormat="1" ht="45" x14ac:dyDescent="0.2">
      <c r="A198" s="136" t="s">
        <v>412</v>
      </c>
      <c r="B198" s="137" t="s">
        <v>405</v>
      </c>
      <c r="C198" s="138" t="s">
        <v>698</v>
      </c>
      <c r="D198" s="139">
        <v>50000</v>
      </c>
      <c r="E198" s="140">
        <v>16282</v>
      </c>
      <c r="F198" s="141">
        <f t="shared" si="2"/>
        <v>33718</v>
      </c>
    </row>
    <row r="199" spans="1:6" s="123" customFormat="1" ht="45" x14ac:dyDescent="0.2">
      <c r="A199" s="136" t="s">
        <v>699</v>
      </c>
      <c r="B199" s="137" t="s">
        <v>405</v>
      </c>
      <c r="C199" s="138" t="s">
        <v>700</v>
      </c>
      <c r="D199" s="139">
        <v>50000</v>
      </c>
      <c r="E199" s="140">
        <v>16282</v>
      </c>
      <c r="F199" s="141">
        <f t="shared" si="2"/>
        <v>33718</v>
      </c>
    </row>
    <row r="200" spans="1:6" s="123" customFormat="1" ht="120" x14ac:dyDescent="0.2">
      <c r="A200" s="142" t="s">
        <v>701</v>
      </c>
      <c r="B200" s="137" t="s">
        <v>405</v>
      </c>
      <c r="C200" s="138" t="s">
        <v>702</v>
      </c>
      <c r="D200" s="139">
        <v>50000</v>
      </c>
      <c r="E200" s="140">
        <v>16282</v>
      </c>
      <c r="F200" s="141">
        <f t="shared" si="2"/>
        <v>33718</v>
      </c>
    </row>
    <row r="201" spans="1:6" s="123" customFormat="1" x14ac:dyDescent="0.2">
      <c r="A201" s="136" t="s">
        <v>418</v>
      </c>
      <c r="B201" s="137" t="s">
        <v>405</v>
      </c>
      <c r="C201" s="138" t="s">
        <v>703</v>
      </c>
      <c r="D201" s="139">
        <v>50000</v>
      </c>
      <c r="E201" s="140">
        <v>16282</v>
      </c>
      <c r="F201" s="141">
        <f t="shared" si="2"/>
        <v>33718</v>
      </c>
    </row>
    <row r="202" spans="1:6" s="123" customFormat="1" ht="45" x14ac:dyDescent="0.2">
      <c r="A202" s="136" t="s">
        <v>482</v>
      </c>
      <c r="B202" s="137" t="s">
        <v>405</v>
      </c>
      <c r="C202" s="138" t="s">
        <v>704</v>
      </c>
      <c r="D202" s="139">
        <v>60500</v>
      </c>
      <c r="E202" s="140" t="s">
        <v>39</v>
      </c>
      <c r="F202" s="141">
        <f t="shared" si="2"/>
        <v>60500</v>
      </c>
    </row>
    <row r="203" spans="1:6" s="123" customFormat="1" x14ac:dyDescent="0.2">
      <c r="A203" s="136" t="s">
        <v>484</v>
      </c>
      <c r="B203" s="137" t="s">
        <v>405</v>
      </c>
      <c r="C203" s="138" t="s">
        <v>705</v>
      </c>
      <c r="D203" s="139">
        <v>60500</v>
      </c>
      <c r="E203" s="140" t="s">
        <v>39</v>
      </c>
      <c r="F203" s="141">
        <f t="shared" si="2"/>
        <v>60500</v>
      </c>
    </row>
    <row r="204" spans="1:6" s="123" customFormat="1" ht="150" x14ac:dyDescent="0.2">
      <c r="A204" s="142" t="s">
        <v>568</v>
      </c>
      <c r="B204" s="137" t="s">
        <v>405</v>
      </c>
      <c r="C204" s="138" t="s">
        <v>706</v>
      </c>
      <c r="D204" s="139">
        <v>60500</v>
      </c>
      <c r="E204" s="140" t="s">
        <v>39</v>
      </c>
      <c r="F204" s="141">
        <f t="shared" si="2"/>
        <v>60500</v>
      </c>
    </row>
    <row r="205" spans="1:6" s="123" customFormat="1" x14ac:dyDescent="0.2">
      <c r="A205" s="136" t="s">
        <v>418</v>
      </c>
      <c r="B205" s="137" t="s">
        <v>405</v>
      </c>
      <c r="C205" s="138" t="s">
        <v>707</v>
      </c>
      <c r="D205" s="139">
        <v>60500</v>
      </c>
      <c r="E205" s="140" t="s">
        <v>39</v>
      </c>
      <c r="F205" s="141">
        <f t="shared" si="2"/>
        <v>60500</v>
      </c>
    </row>
    <row r="206" spans="1:6" s="123" customFormat="1" x14ac:dyDescent="0.2">
      <c r="A206" s="136" t="s">
        <v>708</v>
      </c>
      <c r="B206" s="137" t="s">
        <v>405</v>
      </c>
      <c r="C206" s="138" t="s">
        <v>709</v>
      </c>
      <c r="D206" s="139">
        <v>47947500</v>
      </c>
      <c r="E206" s="140">
        <v>404571.44</v>
      </c>
      <c r="F206" s="141">
        <f t="shared" si="2"/>
        <v>47542928.560000002</v>
      </c>
    </row>
    <row r="207" spans="1:6" s="123" customFormat="1" ht="75" x14ac:dyDescent="0.2">
      <c r="A207" s="136" t="s">
        <v>680</v>
      </c>
      <c r="B207" s="137" t="s">
        <v>405</v>
      </c>
      <c r="C207" s="138" t="s">
        <v>710</v>
      </c>
      <c r="D207" s="139">
        <v>47947500</v>
      </c>
      <c r="E207" s="140">
        <v>404571.44</v>
      </c>
      <c r="F207" s="141">
        <f t="shared" ref="F207:F270" si="3">IF(OR(D207="-",IF(E207="-",0,E207)&gt;=IF(D207="-",0,D207)),"-",IF(D207="-",0,D207)-IF(E207="-",0,E207))</f>
        <v>47542928.560000002</v>
      </c>
    </row>
    <row r="208" spans="1:6" s="123" customFormat="1" ht="60" x14ac:dyDescent="0.2">
      <c r="A208" s="136" t="s">
        <v>711</v>
      </c>
      <c r="B208" s="137" t="s">
        <v>405</v>
      </c>
      <c r="C208" s="138" t="s">
        <v>712</v>
      </c>
      <c r="D208" s="139">
        <v>47947500</v>
      </c>
      <c r="E208" s="140">
        <v>404571.44</v>
      </c>
      <c r="F208" s="141">
        <f t="shared" si="3"/>
        <v>47542928.560000002</v>
      </c>
    </row>
    <row r="209" spans="1:6" s="123" customFormat="1" ht="150" x14ac:dyDescent="0.2">
      <c r="A209" s="142" t="s">
        <v>713</v>
      </c>
      <c r="B209" s="137" t="s">
        <v>405</v>
      </c>
      <c r="C209" s="138" t="s">
        <v>714</v>
      </c>
      <c r="D209" s="139">
        <v>761300</v>
      </c>
      <c r="E209" s="140" t="s">
        <v>39</v>
      </c>
      <c r="F209" s="141">
        <f t="shared" si="3"/>
        <v>761300</v>
      </c>
    </row>
    <row r="210" spans="1:6" s="123" customFormat="1" x14ac:dyDescent="0.2">
      <c r="A210" s="136" t="s">
        <v>418</v>
      </c>
      <c r="B210" s="137" t="s">
        <v>405</v>
      </c>
      <c r="C210" s="138" t="s">
        <v>715</v>
      </c>
      <c r="D210" s="139">
        <v>761300</v>
      </c>
      <c r="E210" s="140" t="s">
        <v>39</v>
      </c>
      <c r="F210" s="141">
        <f t="shared" si="3"/>
        <v>761300</v>
      </c>
    </row>
    <row r="211" spans="1:6" s="123" customFormat="1" ht="150" x14ac:dyDescent="0.2">
      <c r="A211" s="142" t="s">
        <v>716</v>
      </c>
      <c r="B211" s="137" t="s">
        <v>405</v>
      </c>
      <c r="C211" s="138" t="s">
        <v>717</v>
      </c>
      <c r="D211" s="139">
        <v>250000</v>
      </c>
      <c r="E211" s="140">
        <v>54460.800000000003</v>
      </c>
      <c r="F211" s="141">
        <f t="shared" si="3"/>
        <v>195539.20000000001</v>
      </c>
    </row>
    <row r="212" spans="1:6" s="123" customFormat="1" x14ac:dyDescent="0.2">
      <c r="A212" s="136" t="s">
        <v>418</v>
      </c>
      <c r="B212" s="137" t="s">
        <v>405</v>
      </c>
      <c r="C212" s="138" t="s">
        <v>718</v>
      </c>
      <c r="D212" s="139">
        <v>250000</v>
      </c>
      <c r="E212" s="140">
        <v>54460.800000000003</v>
      </c>
      <c r="F212" s="141">
        <f t="shared" si="3"/>
        <v>195539.20000000001</v>
      </c>
    </row>
    <row r="213" spans="1:6" s="123" customFormat="1" ht="150" x14ac:dyDescent="0.2">
      <c r="A213" s="142" t="s">
        <v>719</v>
      </c>
      <c r="B213" s="137" t="s">
        <v>405</v>
      </c>
      <c r="C213" s="138" t="s">
        <v>720</v>
      </c>
      <c r="D213" s="139">
        <v>200000</v>
      </c>
      <c r="E213" s="140" t="s">
        <v>39</v>
      </c>
      <c r="F213" s="141">
        <f t="shared" si="3"/>
        <v>200000</v>
      </c>
    </row>
    <row r="214" spans="1:6" s="123" customFormat="1" x14ac:dyDescent="0.2">
      <c r="A214" s="136" t="s">
        <v>418</v>
      </c>
      <c r="B214" s="137" t="s">
        <v>405</v>
      </c>
      <c r="C214" s="138" t="s">
        <v>721</v>
      </c>
      <c r="D214" s="139">
        <v>200000</v>
      </c>
      <c r="E214" s="140" t="s">
        <v>39</v>
      </c>
      <c r="F214" s="141">
        <f t="shared" si="3"/>
        <v>200000</v>
      </c>
    </row>
    <row r="215" spans="1:6" s="123" customFormat="1" ht="180" x14ac:dyDescent="0.2">
      <c r="A215" s="142" t="s">
        <v>722</v>
      </c>
      <c r="B215" s="137" t="s">
        <v>405</v>
      </c>
      <c r="C215" s="138" t="s">
        <v>723</v>
      </c>
      <c r="D215" s="139">
        <v>2326700</v>
      </c>
      <c r="E215" s="140" t="s">
        <v>39</v>
      </c>
      <c r="F215" s="141">
        <f t="shared" si="3"/>
        <v>2326700</v>
      </c>
    </row>
    <row r="216" spans="1:6" s="123" customFormat="1" ht="45" x14ac:dyDescent="0.2">
      <c r="A216" s="136" t="s">
        <v>724</v>
      </c>
      <c r="B216" s="137" t="s">
        <v>405</v>
      </c>
      <c r="C216" s="138" t="s">
        <v>725</v>
      </c>
      <c r="D216" s="139">
        <v>2326700</v>
      </c>
      <c r="E216" s="140" t="s">
        <v>39</v>
      </c>
      <c r="F216" s="141">
        <f t="shared" si="3"/>
        <v>2326700</v>
      </c>
    </row>
    <row r="217" spans="1:6" s="123" customFormat="1" ht="180" x14ac:dyDescent="0.2">
      <c r="A217" s="142" t="s">
        <v>726</v>
      </c>
      <c r="B217" s="137" t="s">
        <v>405</v>
      </c>
      <c r="C217" s="138" t="s">
        <v>727</v>
      </c>
      <c r="D217" s="139">
        <v>44409500</v>
      </c>
      <c r="E217" s="140">
        <v>350110.64</v>
      </c>
      <c r="F217" s="141">
        <f t="shared" si="3"/>
        <v>44059389.359999999</v>
      </c>
    </row>
    <row r="218" spans="1:6" s="123" customFormat="1" ht="75" x14ac:dyDescent="0.2">
      <c r="A218" s="136" t="s">
        <v>686</v>
      </c>
      <c r="B218" s="137" t="s">
        <v>405</v>
      </c>
      <c r="C218" s="138" t="s">
        <v>728</v>
      </c>
      <c r="D218" s="139">
        <v>44409500</v>
      </c>
      <c r="E218" s="140">
        <v>350110.64</v>
      </c>
      <c r="F218" s="141">
        <f t="shared" si="3"/>
        <v>44059389.359999999</v>
      </c>
    </row>
    <row r="219" spans="1:6" s="123" customFormat="1" x14ac:dyDescent="0.2">
      <c r="A219" s="136" t="s">
        <v>729</v>
      </c>
      <c r="B219" s="137" t="s">
        <v>405</v>
      </c>
      <c r="C219" s="138" t="s">
        <v>730</v>
      </c>
      <c r="D219" s="139">
        <v>244252900</v>
      </c>
      <c r="E219" s="140">
        <v>17975796.440000001</v>
      </c>
      <c r="F219" s="141">
        <f t="shared" si="3"/>
        <v>226277103.56</v>
      </c>
    </row>
    <row r="220" spans="1:6" s="123" customFormat="1" ht="45" x14ac:dyDescent="0.2">
      <c r="A220" s="136" t="s">
        <v>412</v>
      </c>
      <c r="B220" s="137" t="s">
        <v>405</v>
      </c>
      <c r="C220" s="138" t="s">
        <v>731</v>
      </c>
      <c r="D220" s="139">
        <v>11925300</v>
      </c>
      <c r="E220" s="140">
        <v>3449930.68</v>
      </c>
      <c r="F220" s="141">
        <f t="shared" si="3"/>
        <v>8475369.3200000003</v>
      </c>
    </row>
    <row r="221" spans="1:6" s="123" customFormat="1" ht="45" x14ac:dyDescent="0.2">
      <c r="A221" s="136" t="s">
        <v>732</v>
      </c>
      <c r="B221" s="137" t="s">
        <v>405</v>
      </c>
      <c r="C221" s="138" t="s">
        <v>733</v>
      </c>
      <c r="D221" s="139">
        <v>11925300</v>
      </c>
      <c r="E221" s="140">
        <v>3449930.68</v>
      </c>
      <c r="F221" s="141">
        <f t="shared" si="3"/>
        <v>8475369.3200000003</v>
      </c>
    </row>
    <row r="222" spans="1:6" s="123" customFormat="1" ht="120" x14ac:dyDescent="0.2">
      <c r="A222" s="142" t="s">
        <v>734</v>
      </c>
      <c r="B222" s="137" t="s">
        <v>405</v>
      </c>
      <c r="C222" s="138" t="s">
        <v>735</v>
      </c>
      <c r="D222" s="139">
        <v>11925300</v>
      </c>
      <c r="E222" s="140">
        <v>3449930.68</v>
      </c>
      <c r="F222" s="141">
        <f t="shared" si="3"/>
        <v>8475369.3200000003</v>
      </c>
    </row>
    <row r="223" spans="1:6" s="123" customFormat="1" x14ac:dyDescent="0.2">
      <c r="A223" s="136" t="s">
        <v>418</v>
      </c>
      <c r="B223" s="137" t="s">
        <v>405</v>
      </c>
      <c r="C223" s="138" t="s">
        <v>736</v>
      </c>
      <c r="D223" s="139">
        <v>11925300</v>
      </c>
      <c r="E223" s="140">
        <v>3449930.68</v>
      </c>
      <c r="F223" s="141">
        <f t="shared" si="3"/>
        <v>8475369.3200000003</v>
      </c>
    </row>
    <row r="224" spans="1:6" s="123" customFormat="1" ht="60" x14ac:dyDescent="0.2">
      <c r="A224" s="136" t="s">
        <v>600</v>
      </c>
      <c r="B224" s="137" t="s">
        <v>405</v>
      </c>
      <c r="C224" s="138" t="s">
        <v>737</v>
      </c>
      <c r="D224" s="139">
        <v>44774900</v>
      </c>
      <c r="E224" s="140">
        <v>14343461.810000001</v>
      </c>
      <c r="F224" s="141">
        <f t="shared" si="3"/>
        <v>30431438.189999998</v>
      </c>
    </row>
    <row r="225" spans="1:6" s="123" customFormat="1" ht="45" x14ac:dyDescent="0.2">
      <c r="A225" s="136" t="s">
        <v>738</v>
      </c>
      <c r="B225" s="137" t="s">
        <v>405</v>
      </c>
      <c r="C225" s="138" t="s">
        <v>739</v>
      </c>
      <c r="D225" s="139">
        <v>13885800</v>
      </c>
      <c r="E225" s="140">
        <v>6190032.7300000004</v>
      </c>
      <c r="F225" s="141">
        <f t="shared" si="3"/>
        <v>7695767.2699999996</v>
      </c>
    </row>
    <row r="226" spans="1:6" s="123" customFormat="1" ht="135" x14ac:dyDescent="0.2">
      <c r="A226" s="142" t="s">
        <v>740</v>
      </c>
      <c r="B226" s="137" t="s">
        <v>405</v>
      </c>
      <c r="C226" s="138" t="s">
        <v>741</v>
      </c>
      <c r="D226" s="139">
        <v>10909000</v>
      </c>
      <c r="E226" s="140">
        <v>4633353.53</v>
      </c>
      <c r="F226" s="141">
        <f t="shared" si="3"/>
        <v>6275646.4699999997</v>
      </c>
    </row>
    <row r="227" spans="1:6" s="123" customFormat="1" x14ac:dyDescent="0.2">
      <c r="A227" s="136" t="s">
        <v>450</v>
      </c>
      <c r="B227" s="137" t="s">
        <v>405</v>
      </c>
      <c r="C227" s="138" t="s">
        <v>742</v>
      </c>
      <c r="D227" s="139">
        <v>10909000</v>
      </c>
      <c r="E227" s="140">
        <v>4633353.53</v>
      </c>
      <c r="F227" s="141">
        <f t="shared" si="3"/>
        <v>6275646.4699999997</v>
      </c>
    </row>
    <row r="228" spans="1:6" s="123" customFormat="1" ht="150" x14ac:dyDescent="0.2">
      <c r="A228" s="142" t="s">
        <v>743</v>
      </c>
      <c r="B228" s="137" t="s">
        <v>405</v>
      </c>
      <c r="C228" s="138" t="s">
        <v>744</v>
      </c>
      <c r="D228" s="139">
        <v>2550100</v>
      </c>
      <c r="E228" s="140">
        <v>1491679.2</v>
      </c>
      <c r="F228" s="141">
        <f t="shared" si="3"/>
        <v>1058420.8</v>
      </c>
    </row>
    <row r="229" spans="1:6" s="123" customFormat="1" x14ac:dyDescent="0.2">
      <c r="A229" s="136" t="s">
        <v>418</v>
      </c>
      <c r="B229" s="137" t="s">
        <v>405</v>
      </c>
      <c r="C229" s="138" t="s">
        <v>745</v>
      </c>
      <c r="D229" s="139">
        <v>2550100</v>
      </c>
      <c r="E229" s="140">
        <v>1491679.2</v>
      </c>
      <c r="F229" s="141">
        <f t="shared" si="3"/>
        <v>1058420.8</v>
      </c>
    </row>
    <row r="230" spans="1:6" s="123" customFormat="1" ht="120" x14ac:dyDescent="0.2">
      <c r="A230" s="142" t="s">
        <v>746</v>
      </c>
      <c r="B230" s="137" t="s">
        <v>405</v>
      </c>
      <c r="C230" s="138" t="s">
        <v>747</v>
      </c>
      <c r="D230" s="139">
        <v>100000</v>
      </c>
      <c r="E230" s="140" t="s">
        <v>39</v>
      </c>
      <c r="F230" s="141">
        <f t="shared" si="3"/>
        <v>100000</v>
      </c>
    </row>
    <row r="231" spans="1:6" s="123" customFormat="1" x14ac:dyDescent="0.2">
      <c r="A231" s="136" t="s">
        <v>418</v>
      </c>
      <c r="B231" s="137" t="s">
        <v>405</v>
      </c>
      <c r="C231" s="138" t="s">
        <v>748</v>
      </c>
      <c r="D231" s="139">
        <v>100000</v>
      </c>
      <c r="E231" s="140" t="s">
        <v>39</v>
      </c>
      <c r="F231" s="141">
        <f t="shared" si="3"/>
        <v>100000</v>
      </c>
    </row>
    <row r="232" spans="1:6" s="123" customFormat="1" ht="135" x14ac:dyDescent="0.2">
      <c r="A232" s="142" t="s">
        <v>749</v>
      </c>
      <c r="B232" s="137" t="s">
        <v>405</v>
      </c>
      <c r="C232" s="138" t="s">
        <v>750</v>
      </c>
      <c r="D232" s="139">
        <v>261700</v>
      </c>
      <c r="E232" s="140" t="s">
        <v>39</v>
      </c>
      <c r="F232" s="141">
        <f t="shared" si="3"/>
        <v>261700</v>
      </c>
    </row>
    <row r="233" spans="1:6" s="123" customFormat="1" ht="45" x14ac:dyDescent="0.2">
      <c r="A233" s="136" t="s">
        <v>635</v>
      </c>
      <c r="B233" s="137" t="s">
        <v>405</v>
      </c>
      <c r="C233" s="138" t="s">
        <v>751</v>
      </c>
      <c r="D233" s="139">
        <v>261700</v>
      </c>
      <c r="E233" s="140" t="s">
        <v>39</v>
      </c>
      <c r="F233" s="141">
        <f t="shared" si="3"/>
        <v>261700</v>
      </c>
    </row>
    <row r="234" spans="1:6" s="123" customFormat="1" ht="195" x14ac:dyDescent="0.2">
      <c r="A234" s="142" t="s">
        <v>752</v>
      </c>
      <c r="B234" s="137" t="s">
        <v>405</v>
      </c>
      <c r="C234" s="138" t="s">
        <v>753</v>
      </c>
      <c r="D234" s="139">
        <v>65000</v>
      </c>
      <c r="E234" s="140">
        <v>65000</v>
      </c>
      <c r="F234" s="141" t="str">
        <f t="shared" si="3"/>
        <v>-</v>
      </c>
    </row>
    <row r="235" spans="1:6" s="123" customFormat="1" ht="45" x14ac:dyDescent="0.2">
      <c r="A235" s="136" t="s">
        <v>635</v>
      </c>
      <c r="B235" s="137" t="s">
        <v>405</v>
      </c>
      <c r="C235" s="138" t="s">
        <v>754</v>
      </c>
      <c r="D235" s="139">
        <v>65000</v>
      </c>
      <c r="E235" s="140">
        <v>65000</v>
      </c>
      <c r="F235" s="141" t="str">
        <f t="shared" si="3"/>
        <v>-</v>
      </c>
    </row>
    <row r="236" spans="1:6" s="123" customFormat="1" ht="30" x14ac:dyDescent="0.2">
      <c r="A236" s="136" t="s">
        <v>602</v>
      </c>
      <c r="B236" s="137" t="s">
        <v>405</v>
      </c>
      <c r="C236" s="138" t="s">
        <v>755</v>
      </c>
      <c r="D236" s="139">
        <v>30889100</v>
      </c>
      <c r="E236" s="140">
        <v>8153429.0800000001</v>
      </c>
      <c r="F236" s="141">
        <f t="shared" si="3"/>
        <v>22735670.920000002</v>
      </c>
    </row>
    <row r="237" spans="1:6" s="123" customFormat="1" ht="120" x14ac:dyDescent="0.2">
      <c r="A237" s="142" t="s">
        <v>756</v>
      </c>
      <c r="B237" s="137" t="s">
        <v>405</v>
      </c>
      <c r="C237" s="138" t="s">
        <v>757</v>
      </c>
      <c r="D237" s="139">
        <v>27660800</v>
      </c>
      <c r="E237" s="140">
        <v>7360899.8399999999</v>
      </c>
      <c r="F237" s="141">
        <f t="shared" si="3"/>
        <v>20299900.16</v>
      </c>
    </row>
    <row r="238" spans="1:6" s="123" customFormat="1" ht="75" x14ac:dyDescent="0.2">
      <c r="A238" s="136" t="s">
        <v>758</v>
      </c>
      <c r="B238" s="137" t="s">
        <v>405</v>
      </c>
      <c r="C238" s="138" t="s">
        <v>759</v>
      </c>
      <c r="D238" s="139">
        <v>27092400</v>
      </c>
      <c r="E238" s="140">
        <v>7101936.8499999996</v>
      </c>
      <c r="F238" s="141">
        <f t="shared" si="3"/>
        <v>19990463.149999999</v>
      </c>
    </row>
    <row r="239" spans="1:6" s="123" customFormat="1" ht="30" x14ac:dyDescent="0.2">
      <c r="A239" s="136" t="s">
        <v>760</v>
      </c>
      <c r="B239" s="137" t="s">
        <v>405</v>
      </c>
      <c r="C239" s="138" t="s">
        <v>761</v>
      </c>
      <c r="D239" s="139">
        <v>568400</v>
      </c>
      <c r="E239" s="140">
        <v>258962.99</v>
      </c>
      <c r="F239" s="141">
        <f t="shared" si="3"/>
        <v>309437.01</v>
      </c>
    </row>
    <row r="240" spans="1:6" s="123" customFormat="1" ht="135" x14ac:dyDescent="0.2">
      <c r="A240" s="142" t="s">
        <v>762</v>
      </c>
      <c r="B240" s="137" t="s">
        <v>405</v>
      </c>
      <c r="C240" s="138" t="s">
        <v>763</v>
      </c>
      <c r="D240" s="139">
        <v>51000</v>
      </c>
      <c r="E240" s="140">
        <v>51000</v>
      </c>
      <c r="F240" s="141" t="str">
        <f t="shared" si="3"/>
        <v>-</v>
      </c>
    </row>
    <row r="241" spans="1:6" s="123" customFormat="1" x14ac:dyDescent="0.2">
      <c r="A241" s="136" t="s">
        <v>418</v>
      </c>
      <c r="B241" s="137" t="s">
        <v>405</v>
      </c>
      <c r="C241" s="138" t="s">
        <v>764</v>
      </c>
      <c r="D241" s="139">
        <v>51000</v>
      </c>
      <c r="E241" s="140">
        <v>51000</v>
      </c>
      <c r="F241" s="141" t="str">
        <f t="shared" si="3"/>
        <v>-</v>
      </c>
    </row>
    <row r="242" spans="1:6" s="123" customFormat="1" ht="120" x14ac:dyDescent="0.2">
      <c r="A242" s="142" t="s">
        <v>765</v>
      </c>
      <c r="B242" s="137" t="s">
        <v>405</v>
      </c>
      <c r="C242" s="138" t="s">
        <v>766</v>
      </c>
      <c r="D242" s="139">
        <v>2972500</v>
      </c>
      <c r="E242" s="140">
        <v>741529.24</v>
      </c>
      <c r="F242" s="141">
        <f t="shared" si="3"/>
        <v>2230970.7599999998</v>
      </c>
    </row>
    <row r="243" spans="1:6" s="123" customFormat="1" x14ac:dyDescent="0.2">
      <c r="A243" s="136" t="s">
        <v>418</v>
      </c>
      <c r="B243" s="137" t="s">
        <v>405</v>
      </c>
      <c r="C243" s="138" t="s">
        <v>767</v>
      </c>
      <c r="D243" s="139">
        <v>2972500</v>
      </c>
      <c r="E243" s="140">
        <v>741529.24</v>
      </c>
      <c r="F243" s="141">
        <f t="shared" si="3"/>
        <v>2230970.7599999998</v>
      </c>
    </row>
    <row r="244" spans="1:6" s="123" customFormat="1" ht="105" x14ac:dyDescent="0.2">
      <c r="A244" s="142" t="s">
        <v>768</v>
      </c>
      <c r="B244" s="137" t="s">
        <v>405</v>
      </c>
      <c r="C244" s="138" t="s">
        <v>769</v>
      </c>
      <c r="D244" s="139">
        <v>204800</v>
      </c>
      <c r="E244" s="140" t="s">
        <v>39</v>
      </c>
      <c r="F244" s="141">
        <f t="shared" si="3"/>
        <v>204800</v>
      </c>
    </row>
    <row r="245" spans="1:6" s="123" customFormat="1" ht="45" x14ac:dyDescent="0.2">
      <c r="A245" s="136" t="s">
        <v>635</v>
      </c>
      <c r="B245" s="137" t="s">
        <v>405</v>
      </c>
      <c r="C245" s="138" t="s">
        <v>770</v>
      </c>
      <c r="D245" s="139">
        <v>55800</v>
      </c>
      <c r="E245" s="140" t="s">
        <v>39</v>
      </c>
      <c r="F245" s="141">
        <f t="shared" si="3"/>
        <v>55800</v>
      </c>
    </row>
    <row r="246" spans="1:6" s="123" customFormat="1" x14ac:dyDescent="0.2">
      <c r="A246" s="136" t="s">
        <v>418</v>
      </c>
      <c r="B246" s="137" t="s">
        <v>405</v>
      </c>
      <c r="C246" s="138" t="s">
        <v>771</v>
      </c>
      <c r="D246" s="139">
        <v>149000</v>
      </c>
      <c r="E246" s="140" t="s">
        <v>39</v>
      </c>
      <c r="F246" s="141">
        <f t="shared" si="3"/>
        <v>149000</v>
      </c>
    </row>
    <row r="247" spans="1:6" s="123" customFormat="1" ht="45" x14ac:dyDescent="0.2">
      <c r="A247" s="136" t="s">
        <v>541</v>
      </c>
      <c r="B247" s="137" t="s">
        <v>405</v>
      </c>
      <c r="C247" s="138" t="s">
        <v>772</v>
      </c>
      <c r="D247" s="139">
        <v>16100</v>
      </c>
      <c r="E247" s="140" t="s">
        <v>39</v>
      </c>
      <c r="F247" s="141">
        <f t="shared" si="3"/>
        <v>16100</v>
      </c>
    </row>
    <row r="248" spans="1:6" s="123" customFormat="1" ht="45" x14ac:dyDescent="0.2">
      <c r="A248" s="136" t="s">
        <v>543</v>
      </c>
      <c r="B248" s="137" t="s">
        <v>405</v>
      </c>
      <c r="C248" s="138" t="s">
        <v>773</v>
      </c>
      <c r="D248" s="139">
        <v>16100</v>
      </c>
      <c r="E248" s="140" t="s">
        <v>39</v>
      </c>
      <c r="F248" s="141">
        <f t="shared" si="3"/>
        <v>16100</v>
      </c>
    </row>
    <row r="249" spans="1:6" s="123" customFormat="1" ht="120" x14ac:dyDescent="0.2">
      <c r="A249" s="142" t="s">
        <v>774</v>
      </c>
      <c r="B249" s="137" t="s">
        <v>405</v>
      </c>
      <c r="C249" s="138" t="s">
        <v>775</v>
      </c>
      <c r="D249" s="139">
        <v>16100</v>
      </c>
      <c r="E249" s="140" t="s">
        <v>39</v>
      </c>
      <c r="F249" s="141">
        <f t="shared" si="3"/>
        <v>16100</v>
      </c>
    </row>
    <row r="250" spans="1:6" s="123" customFormat="1" x14ac:dyDescent="0.2">
      <c r="A250" s="136" t="s">
        <v>418</v>
      </c>
      <c r="B250" s="137" t="s">
        <v>405</v>
      </c>
      <c r="C250" s="138" t="s">
        <v>776</v>
      </c>
      <c r="D250" s="139">
        <v>16100</v>
      </c>
      <c r="E250" s="140" t="s">
        <v>39</v>
      </c>
      <c r="F250" s="141">
        <f t="shared" si="3"/>
        <v>16100</v>
      </c>
    </row>
    <row r="251" spans="1:6" s="123" customFormat="1" ht="75" x14ac:dyDescent="0.2">
      <c r="A251" s="136" t="s">
        <v>777</v>
      </c>
      <c r="B251" s="137" t="s">
        <v>405</v>
      </c>
      <c r="C251" s="138" t="s">
        <v>778</v>
      </c>
      <c r="D251" s="139">
        <v>187529800</v>
      </c>
      <c r="E251" s="140">
        <v>175670</v>
      </c>
      <c r="F251" s="141">
        <f t="shared" si="3"/>
        <v>187354130</v>
      </c>
    </row>
    <row r="252" spans="1:6" s="123" customFormat="1" ht="45" x14ac:dyDescent="0.2">
      <c r="A252" s="136" t="s">
        <v>779</v>
      </c>
      <c r="B252" s="137" t="s">
        <v>405</v>
      </c>
      <c r="C252" s="138" t="s">
        <v>780</v>
      </c>
      <c r="D252" s="139">
        <v>187529800</v>
      </c>
      <c r="E252" s="140">
        <v>175670</v>
      </c>
      <c r="F252" s="141">
        <f t="shared" si="3"/>
        <v>187354130</v>
      </c>
    </row>
    <row r="253" spans="1:6" s="123" customFormat="1" ht="135" x14ac:dyDescent="0.2">
      <c r="A253" s="142" t="s">
        <v>781</v>
      </c>
      <c r="B253" s="137" t="s">
        <v>405</v>
      </c>
      <c r="C253" s="138" t="s">
        <v>782</v>
      </c>
      <c r="D253" s="139">
        <v>565000</v>
      </c>
      <c r="E253" s="140">
        <v>65000</v>
      </c>
      <c r="F253" s="141">
        <f t="shared" si="3"/>
        <v>500000</v>
      </c>
    </row>
    <row r="254" spans="1:6" s="123" customFormat="1" x14ac:dyDescent="0.2">
      <c r="A254" s="136" t="s">
        <v>418</v>
      </c>
      <c r="B254" s="137" t="s">
        <v>405</v>
      </c>
      <c r="C254" s="138" t="s">
        <v>783</v>
      </c>
      <c r="D254" s="139">
        <v>565000</v>
      </c>
      <c r="E254" s="140">
        <v>65000</v>
      </c>
      <c r="F254" s="141">
        <f t="shared" si="3"/>
        <v>500000</v>
      </c>
    </row>
    <row r="255" spans="1:6" s="123" customFormat="1" ht="150" x14ac:dyDescent="0.2">
      <c r="A255" s="142" t="s">
        <v>784</v>
      </c>
      <c r="B255" s="137" t="s">
        <v>405</v>
      </c>
      <c r="C255" s="138" t="s">
        <v>785</v>
      </c>
      <c r="D255" s="139">
        <v>1081400</v>
      </c>
      <c r="E255" s="140">
        <v>110670</v>
      </c>
      <c r="F255" s="141">
        <f t="shared" si="3"/>
        <v>970730</v>
      </c>
    </row>
    <row r="256" spans="1:6" s="123" customFormat="1" x14ac:dyDescent="0.2">
      <c r="A256" s="136" t="s">
        <v>418</v>
      </c>
      <c r="B256" s="137" t="s">
        <v>405</v>
      </c>
      <c r="C256" s="138" t="s">
        <v>786</v>
      </c>
      <c r="D256" s="139">
        <v>1081400</v>
      </c>
      <c r="E256" s="140">
        <v>110670</v>
      </c>
      <c r="F256" s="141">
        <f t="shared" si="3"/>
        <v>970730</v>
      </c>
    </row>
    <row r="257" spans="1:6" s="123" customFormat="1" ht="195" x14ac:dyDescent="0.2">
      <c r="A257" s="142" t="s">
        <v>787</v>
      </c>
      <c r="B257" s="137" t="s">
        <v>405</v>
      </c>
      <c r="C257" s="138" t="s">
        <v>788</v>
      </c>
      <c r="D257" s="139">
        <v>2087300</v>
      </c>
      <c r="E257" s="140" t="s">
        <v>39</v>
      </c>
      <c r="F257" s="141">
        <f t="shared" si="3"/>
        <v>2087300</v>
      </c>
    </row>
    <row r="258" spans="1:6" s="123" customFormat="1" x14ac:dyDescent="0.2">
      <c r="A258" s="136" t="s">
        <v>418</v>
      </c>
      <c r="B258" s="137" t="s">
        <v>405</v>
      </c>
      <c r="C258" s="138" t="s">
        <v>789</v>
      </c>
      <c r="D258" s="139">
        <v>2087300</v>
      </c>
      <c r="E258" s="140" t="s">
        <v>39</v>
      </c>
      <c r="F258" s="141">
        <f t="shared" si="3"/>
        <v>2087300</v>
      </c>
    </row>
    <row r="259" spans="1:6" s="123" customFormat="1" ht="180" x14ac:dyDescent="0.2">
      <c r="A259" s="142" t="s">
        <v>790</v>
      </c>
      <c r="B259" s="137" t="s">
        <v>405</v>
      </c>
      <c r="C259" s="138" t="s">
        <v>791</v>
      </c>
      <c r="D259" s="139">
        <v>3553000</v>
      </c>
      <c r="E259" s="140" t="s">
        <v>39</v>
      </c>
      <c r="F259" s="141">
        <f t="shared" si="3"/>
        <v>3553000</v>
      </c>
    </row>
    <row r="260" spans="1:6" s="123" customFormat="1" x14ac:dyDescent="0.2">
      <c r="A260" s="136" t="s">
        <v>418</v>
      </c>
      <c r="B260" s="137" t="s">
        <v>405</v>
      </c>
      <c r="C260" s="138" t="s">
        <v>792</v>
      </c>
      <c r="D260" s="139">
        <v>3553000</v>
      </c>
      <c r="E260" s="140" t="s">
        <v>39</v>
      </c>
      <c r="F260" s="141">
        <f t="shared" si="3"/>
        <v>3553000</v>
      </c>
    </row>
    <row r="261" spans="1:6" s="123" customFormat="1" ht="225" x14ac:dyDescent="0.2">
      <c r="A261" s="142" t="s">
        <v>793</v>
      </c>
      <c r="B261" s="137" t="s">
        <v>405</v>
      </c>
      <c r="C261" s="138" t="s">
        <v>794</v>
      </c>
      <c r="D261" s="139">
        <v>2687600</v>
      </c>
      <c r="E261" s="140" t="s">
        <v>39</v>
      </c>
      <c r="F261" s="141">
        <f t="shared" si="3"/>
        <v>2687600</v>
      </c>
    </row>
    <row r="262" spans="1:6" s="123" customFormat="1" x14ac:dyDescent="0.2">
      <c r="A262" s="136" t="s">
        <v>418</v>
      </c>
      <c r="B262" s="137" t="s">
        <v>405</v>
      </c>
      <c r="C262" s="138" t="s">
        <v>795</v>
      </c>
      <c r="D262" s="139">
        <v>2687600</v>
      </c>
      <c r="E262" s="140" t="s">
        <v>39</v>
      </c>
      <c r="F262" s="141">
        <f t="shared" si="3"/>
        <v>2687600</v>
      </c>
    </row>
    <row r="263" spans="1:6" s="123" customFormat="1" ht="210" x14ac:dyDescent="0.2">
      <c r="A263" s="142" t="s">
        <v>796</v>
      </c>
      <c r="B263" s="137" t="s">
        <v>405</v>
      </c>
      <c r="C263" s="138" t="s">
        <v>797</v>
      </c>
      <c r="D263" s="139">
        <v>1438300</v>
      </c>
      <c r="E263" s="140" t="s">
        <v>39</v>
      </c>
      <c r="F263" s="141">
        <f t="shared" si="3"/>
        <v>1438300</v>
      </c>
    </row>
    <row r="264" spans="1:6" s="123" customFormat="1" x14ac:dyDescent="0.2">
      <c r="A264" s="136" t="s">
        <v>418</v>
      </c>
      <c r="B264" s="137" t="s">
        <v>405</v>
      </c>
      <c r="C264" s="138" t="s">
        <v>798</v>
      </c>
      <c r="D264" s="139">
        <v>1438300</v>
      </c>
      <c r="E264" s="140" t="s">
        <v>39</v>
      </c>
      <c r="F264" s="141">
        <f t="shared" si="3"/>
        <v>1438300</v>
      </c>
    </row>
    <row r="265" spans="1:6" s="123" customFormat="1" ht="195" x14ac:dyDescent="0.2">
      <c r="A265" s="142" t="s">
        <v>799</v>
      </c>
      <c r="B265" s="137" t="s">
        <v>405</v>
      </c>
      <c r="C265" s="138" t="s">
        <v>800</v>
      </c>
      <c r="D265" s="139">
        <v>176117200</v>
      </c>
      <c r="E265" s="140" t="s">
        <v>39</v>
      </c>
      <c r="F265" s="141">
        <f t="shared" si="3"/>
        <v>176117200</v>
      </c>
    </row>
    <row r="266" spans="1:6" s="123" customFormat="1" x14ac:dyDescent="0.2">
      <c r="A266" s="136" t="s">
        <v>418</v>
      </c>
      <c r="B266" s="137" t="s">
        <v>405</v>
      </c>
      <c r="C266" s="138" t="s">
        <v>801</v>
      </c>
      <c r="D266" s="139">
        <v>176117200</v>
      </c>
      <c r="E266" s="140" t="s">
        <v>39</v>
      </c>
      <c r="F266" s="141">
        <f t="shared" si="3"/>
        <v>176117200</v>
      </c>
    </row>
    <row r="267" spans="1:6" s="123" customFormat="1" ht="45" x14ac:dyDescent="0.2">
      <c r="A267" s="136" t="s">
        <v>482</v>
      </c>
      <c r="B267" s="137" t="s">
        <v>405</v>
      </c>
      <c r="C267" s="138" t="s">
        <v>802</v>
      </c>
      <c r="D267" s="139">
        <v>6800</v>
      </c>
      <c r="E267" s="140">
        <v>6733.95</v>
      </c>
      <c r="F267" s="141">
        <f t="shared" si="3"/>
        <v>66.050000000000182</v>
      </c>
    </row>
    <row r="268" spans="1:6" s="123" customFormat="1" ht="30" x14ac:dyDescent="0.2">
      <c r="A268" s="136" t="s">
        <v>499</v>
      </c>
      <c r="B268" s="137" t="s">
        <v>405</v>
      </c>
      <c r="C268" s="138" t="s">
        <v>803</v>
      </c>
      <c r="D268" s="139">
        <v>6800</v>
      </c>
      <c r="E268" s="140">
        <v>6733.95</v>
      </c>
      <c r="F268" s="141">
        <f t="shared" si="3"/>
        <v>66.050000000000182</v>
      </c>
    </row>
    <row r="269" spans="1:6" s="123" customFormat="1" ht="90" x14ac:dyDescent="0.2">
      <c r="A269" s="136" t="s">
        <v>559</v>
      </c>
      <c r="B269" s="137" t="s">
        <v>405</v>
      </c>
      <c r="C269" s="138" t="s">
        <v>804</v>
      </c>
      <c r="D269" s="139">
        <v>6800</v>
      </c>
      <c r="E269" s="140">
        <v>6733.95</v>
      </c>
      <c r="F269" s="141">
        <f t="shared" si="3"/>
        <v>66.050000000000182</v>
      </c>
    </row>
    <row r="270" spans="1:6" s="123" customFormat="1" ht="30" x14ac:dyDescent="0.2">
      <c r="A270" s="136" t="s">
        <v>760</v>
      </c>
      <c r="B270" s="137" t="s">
        <v>405</v>
      </c>
      <c r="C270" s="138" t="s">
        <v>805</v>
      </c>
      <c r="D270" s="139">
        <v>6800</v>
      </c>
      <c r="E270" s="140">
        <v>6733.95</v>
      </c>
      <c r="F270" s="141">
        <f t="shared" si="3"/>
        <v>66.050000000000182</v>
      </c>
    </row>
    <row r="271" spans="1:6" s="123" customFormat="1" ht="28.5" x14ac:dyDescent="0.2">
      <c r="A271" s="124" t="s">
        <v>806</v>
      </c>
      <c r="B271" s="125" t="s">
        <v>405</v>
      </c>
      <c r="C271" s="126" t="s">
        <v>807</v>
      </c>
      <c r="D271" s="127">
        <v>3111000</v>
      </c>
      <c r="E271" s="128">
        <v>1609970.32</v>
      </c>
      <c r="F271" s="129">
        <f t="shared" ref="F271:F328" si="4">IF(OR(D271="-",IF(E271="-",0,E271)&gt;=IF(D271="-",0,D271)),"-",IF(D271="-",0,D271)-IF(E271="-",0,E271))</f>
        <v>1501029.68</v>
      </c>
    </row>
    <row r="272" spans="1:6" s="123" customFormat="1" ht="30" x14ac:dyDescent="0.2">
      <c r="A272" s="136" t="s">
        <v>808</v>
      </c>
      <c r="B272" s="137" t="s">
        <v>405</v>
      </c>
      <c r="C272" s="138" t="s">
        <v>809</v>
      </c>
      <c r="D272" s="139">
        <v>3111000</v>
      </c>
      <c r="E272" s="140">
        <v>1609970.32</v>
      </c>
      <c r="F272" s="141">
        <f t="shared" si="4"/>
        <v>1501029.68</v>
      </c>
    </row>
    <row r="273" spans="1:6" s="123" customFormat="1" ht="45" x14ac:dyDescent="0.2">
      <c r="A273" s="136" t="s">
        <v>810</v>
      </c>
      <c r="B273" s="137" t="s">
        <v>405</v>
      </c>
      <c r="C273" s="138" t="s">
        <v>811</v>
      </c>
      <c r="D273" s="139">
        <v>3111000</v>
      </c>
      <c r="E273" s="140">
        <v>1609970.32</v>
      </c>
      <c r="F273" s="141">
        <f t="shared" si="4"/>
        <v>1501029.68</v>
      </c>
    </row>
    <row r="274" spans="1:6" s="123" customFormat="1" ht="30" x14ac:dyDescent="0.2">
      <c r="A274" s="136" t="s">
        <v>812</v>
      </c>
      <c r="B274" s="137" t="s">
        <v>405</v>
      </c>
      <c r="C274" s="138" t="s">
        <v>813</v>
      </c>
      <c r="D274" s="139">
        <v>3111000</v>
      </c>
      <c r="E274" s="140">
        <v>1609970.32</v>
      </c>
      <c r="F274" s="141">
        <f t="shared" si="4"/>
        <v>1501029.68</v>
      </c>
    </row>
    <row r="275" spans="1:6" s="123" customFormat="1" ht="105" x14ac:dyDescent="0.2">
      <c r="A275" s="142" t="s">
        <v>814</v>
      </c>
      <c r="B275" s="137" t="s">
        <v>405</v>
      </c>
      <c r="C275" s="138" t="s">
        <v>815</v>
      </c>
      <c r="D275" s="139">
        <v>411000</v>
      </c>
      <c r="E275" s="140">
        <v>410974.09</v>
      </c>
      <c r="F275" s="141">
        <f t="shared" si="4"/>
        <v>25.909999999974389</v>
      </c>
    </row>
    <row r="276" spans="1:6" s="123" customFormat="1" x14ac:dyDescent="0.2">
      <c r="A276" s="136" t="s">
        <v>418</v>
      </c>
      <c r="B276" s="137" t="s">
        <v>405</v>
      </c>
      <c r="C276" s="138" t="s">
        <v>816</v>
      </c>
      <c r="D276" s="139">
        <v>411000</v>
      </c>
      <c r="E276" s="140">
        <v>410974.09</v>
      </c>
      <c r="F276" s="141">
        <f t="shared" si="4"/>
        <v>25.909999999974389</v>
      </c>
    </row>
    <row r="277" spans="1:6" s="123" customFormat="1" ht="120" x14ac:dyDescent="0.2">
      <c r="A277" s="142" t="s">
        <v>817</v>
      </c>
      <c r="B277" s="137" t="s">
        <v>405</v>
      </c>
      <c r="C277" s="138" t="s">
        <v>818</v>
      </c>
      <c r="D277" s="139">
        <v>2700000</v>
      </c>
      <c r="E277" s="140">
        <v>1198996.23</v>
      </c>
      <c r="F277" s="141">
        <f t="shared" si="4"/>
        <v>1501003.77</v>
      </c>
    </row>
    <row r="278" spans="1:6" s="123" customFormat="1" x14ac:dyDescent="0.2">
      <c r="A278" s="136" t="s">
        <v>418</v>
      </c>
      <c r="B278" s="137" t="s">
        <v>405</v>
      </c>
      <c r="C278" s="138" t="s">
        <v>819</v>
      </c>
      <c r="D278" s="139">
        <v>2700000</v>
      </c>
      <c r="E278" s="140">
        <v>1198996.23</v>
      </c>
      <c r="F278" s="141">
        <f t="shared" si="4"/>
        <v>1501003.77</v>
      </c>
    </row>
    <row r="279" spans="1:6" s="123" customFormat="1" ht="28.5" x14ac:dyDescent="0.2">
      <c r="A279" s="124" t="s">
        <v>820</v>
      </c>
      <c r="B279" s="125" t="s">
        <v>405</v>
      </c>
      <c r="C279" s="126" t="s">
        <v>821</v>
      </c>
      <c r="D279" s="127">
        <v>30000</v>
      </c>
      <c r="E279" s="128">
        <v>19000</v>
      </c>
      <c r="F279" s="129">
        <f t="shared" si="4"/>
        <v>11000</v>
      </c>
    </row>
    <row r="280" spans="1:6" s="123" customFormat="1" ht="30" x14ac:dyDescent="0.2">
      <c r="A280" s="136" t="s">
        <v>822</v>
      </c>
      <c r="B280" s="137" t="s">
        <v>405</v>
      </c>
      <c r="C280" s="138" t="s">
        <v>823</v>
      </c>
      <c r="D280" s="139">
        <v>30000</v>
      </c>
      <c r="E280" s="140">
        <v>19000</v>
      </c>
      <c r="F280" s="141">
        <f t="shared" si="4"/>
        <v>11000</v>
      </c>
    </row>
    <row r="281" spans="1:6" s="123" customFormat="1" ht="45" x14ac:dyDescent="0.2">
      <c r="A281" s="136" t="s">
        <v>420</v>
      </c>
      <c r="B281" s="137" t="s">
        <v>405</v>
      </c>
      <c r="C281" s="138" t="s">
        <v>824</v>
      </c>
      <c r="D281" s="139">
        <v>30000</v>
      </c>
      <c r="E281" s="140">
        <v>19000</v>
      </c>
      <c r="F281" s="141">
        <f t="shared" si="4"/>
        <v>11000</v>
      </c>
    </row>
    <row r="282" spans="1:6" s="123" customFormat="1" ht="45" x14ac:dyDescent="0.2">
      <c r="A282" s="136" t="s">
        <v>422</v>
      </c>
      <c r="B282" s="137" t="s">
        <v>405</v>
      </c>
      <c r="C282" s="138" t="s">
        <v>825</v>
      </c>
      <c r="D282" s="139">
        <v>30000</v>
      </c>
      <c r="E282" s="140">
        <v>19000</v>
      </c>
      <c r="F282" s="141">
        <f t="shared" si="4"/>
        <v>11000</v>
      </c>
    </row>
    <row r="283" spans="1:6" s="123" customFormat="1" ht="105" x14ac:dyDescent="0.2">
      <c r="A283" s="136" t="s">
        <v>424</v>
      </c>
      <c r="B283" s="137" t="s">
        <v>405</v>
      </c>
      <c r="C283" s="138" t="s">
        <v>826</v>
      </c>
      <c r="D283" s="139">
        <v>30000</v>
      </c>
      <c r="E283" s="140">
        <v>19000</v>
      </c>
      <c r="F283" s="141">
        <f t="shared" si="4"/>
        <v>11000</v>
      </c>
    </row>
    <row r="284" spans="1:6" s="123" customFormat="1" x14ac:dyDescent="0.2">
      <c r="A284" s="136" t="s">
        <v>418</v>
      </c>
      <c r="B284" s="137" t="s">
        <v>405</v>
      </c>
      <c r="C284" s="138" t="s">
        <v>827</v>
      </c>
      <c r="D284" s="139">
        <v>30000</v>
      </c>
      <c r="E284" s="140">
        <v>19000</v>
      </c>
      <c r="F284" s="141">
        <f t="shared" si="4"/>
        <v>11000</v>
      </c>
    </row>
    <row r="285" spans="1:6" s="123" customFormat="1" ht="28.5" x14ac:dyDescent="0.2">
      <c r="A285" s="124" t="s">
        <v>828</v>
      </c>
      <c r="B285" s="125" t="s">
        <v>405</v>
      </c>
      <c r="C285" s="126" t="s">
        <v>829</v>
      </c>
      <c r="D285" s="127">
        <v>118584400</v>
      </c>
      <c r="E285" s="128">
        <v>16285380.18</v>
      </c>
      <c r="F285" s="129">
        <f t="shared" si="4"/>
        <v>102299019.81999999</v>
      </c>
    </row>
    <row r="286" spans="1:6" s="123" customFormat="1" x14ac:dyDescent="0.2">
      <c r="A286" s="136" t="s">
        <v>830</v>
      </c>
      <c r="B286" s="137" t="s">
        <v>405</v>
      </c>
      <c r="C286" s="138" t="s">
        <v>831</v>
      </c>
      <c r="D286" s="139">
        <v>118584400</v>
      </c>
      <c r="E286" s="140">
        <v>16285380.18</v>
      </c>
      <c r="F286" s="141">
        <f t="shared" si="4"/>
        <v>102299019.81999999</v>
      </c>
    </row>
    <row r="287" spans="1:6" s="123" customFormat="1" ht="45" x14ac:dyDescent="0.2">
      <c r="A287" s="136" t="s">
        <v>832</v>
      </c>
      <c r="B287" s="137" t="s">
        <v>405</v>
      </c>
      <c r="C287" s="138" t="s">
        <v>833</v>
      </c>
      <c r="D287" s="139">
        <v>118574200</v>
      </c>
      <c r="E287" s="140">
        <v>16275651.630000001</v>
      </c>
      <c r="F287" s="141">
        <f t="shared" si="4"/>
        <v>102298548.37</v>
      </c>
    </row>
    <row r="288" spans="1:6" s="123" customFormat="1" ht="60" x14ac:dyDescent="0.2">
      <c r="A288" s="136" t="s">
        <v>834</v>
      </c>
      <c r="B288" s="137" t="s">
        <v>405</v>
      </c>
      <c r="C288" s="138" t="s">
        <v>835</v>
      </c>
      <c r="D288" s="139">
        <v>17121000</v>
      </c>
      <c r="E288" s="140">
        <v>5151281.04</v>
      </c>
      <c r="F288" s="141">
        <f t="shared" si="4"/>
        <v>11969718.960000001</v>
      </c>
    </row>
    <row r="289" spans="1:6" s="123" customFormat="1" ht="150" x14ac:dyDescent="0.2">
      <c r="A289" s="142" t="s">
        <v>836</v>
      </c>
      <c r="B289" s="137" t="s">
        <v>405</v>
      </c>
      <c r="C289" s="138" t="s">
        <v>837</v>
      </c>
      <c r="D289" s="139">
        <v>17121000</v>
      </c>
      <c r="E289" s="140">
        <v>5151281.04</v>
      </c>
      <c r="F289" s="141">
        <f t="shared" si="4"/>
        <v>11969718.960000001</v>
      </c>
    </row>
    <row r="290" spans="1:6" s="123" customFormat="1" ht="75" x14ac:dyDescent="0.2">
      <c r="A290" s="136" t="s">
        <v>758</v>
      </c>
      <c r="B290" s="137" t="s">
        <v>405</v>
      </c>
      <c r="C290" s="138" t="s">
        <v>838</v>
      </c>
      <c r="D290" s="139">
        <v>14218600</v>
      </c>
      <c r="E290" s="140">
        <v>5151281.04</v>
      </c>
      <c r="F290" s="141">
        <f t="shared" si="4"/>
        <v>9067318.9600000009</v>
      </c>
    </row>
    <row r="291" spans="1:6" s="123" customFormat="1" ht="30" x14ac:dyDescent="0.2">
      <c r="A291" s="136" t="s">
        <v>760</v>
      </c>
      <c r="B291" s="137" t="s">
        <v>405</v>
      </c>
      <c r="C291" s="138" t="s">
        <v>839</v>
      </c>
      <c r="D291" s="139">
        <v>2902400</v>
      </c>
      <c r="E291" s="140" t="s">
        <v>39</v>
      </c>
      <c r="F291" s="141">
        <f t="shared" si="4"/>
        <v>2902400</v>
      </c>
    </row>
    <row r="292" spans="1:6" s="123" customFormat="1" ht="30" x14ac:dyDescent="0.2">
      <c r="A292" s="136" t="s">
        <v>840</v>
      </c>
      <c r="B292" s="137" t="s">
        <v>405</v>
      </c>
      <c r="C292" s="138" t="s">
        <v>841</v>
      </c>
      <c r="D292" s="139">
        <v>95940600</v>
      </c>
      <c r="E292" s="140">
        <v>11104495.59</v>
      </c>
      <c r="F292" s="141">
        <f t="shared" si="4"/>
        <v>84836104.409999996</v>
      </c>
    </row>
    <row r="293" spans="1:6" s="123" customFormat="1" ht="105" x14ac:dyDescent="0.2">
      <c r="A293" s="142" t="s">
        <v>842</v>
      </c>
      <c r="B293" s="137" t="s">
        <v>405</v>
      </c>
      <c r="C293" s="138" t="s">
        <v>843</v>
      </c>
      <c r="D293" s="139">
        <v>21995200</v>
      </c>
      <c r="E293" s="140">
        <v>6525782.3899999997</v>
      </c>
      <c r="F293" s="141">
        <f t="shared" si="4"/>
        <v>15469417.609999999</v>
      </c>
    </row>
    <row r="294" spans="1:6" s="123" customFormat="1" ht="75" x14ac:dyDescent="0.2">
      <c r="A294" s="136" t="s">
        <v>758</v>
      </c>
      <c r="B294" s="137" t="s">
        <v>405</v>
      </c>
      <c r="C294" s="138" t="s">
        <v>844</v>
      </c>
      <c r="D294" s="139">
        <v>21144000</v>
      </c>
      <c r="E294" s="140">
        <v>6423855.29</v>
      </c>
      <c r="F294" s="141">
        <f t="shared" si="4"/>
        <v>14720144.710000001</v>
      </c>
    </row>
    <row r="295" spans="1:6" s="123" customFormat="1" ht="30" x14ac:dyDescent="0.2">
      <c r="A295" s="136" t="s">
        <v>760</v>
      </c>
      <c r="B295" s="137" t="s">
        <v>405</v>
      </c>
      <c r="C295" s="138" t="s">
        <v>845</v>
      </c>
      <c r="D295" s="139">
        <v>851200</v>
      </c>
      <c r="E295" s="140">
        <v>101927.1</v>
      </c>
      <c r="F295" s="141">
        <f t="shared" si="4"/>
        <v>749272.9</v>
      </c>
    </row>
    <row r="296" spans="1:6" s="123" customFormat="1" ht="135" x14ac:dyDescent="0.2">
      <c r="A296" s="142" t="s">
        <v>846</v>
      </c>
      <c r="B296" s="137" t="s">
        <v>405</v>
      </c>
      <c r="C296" s="138" t="s">
        <v>847</v>
      </c>
      <c r="D296" s="139">
        <v>8560000</v>
      </c>
      <c r="E296" s="140">
        <v>3558700</v>
      </c>
      <c r="F296" s="141">
        <f t="shared" si="4"/>
        <v>5001300</v>
      </c>
    </row>
    <row r="297" spans="1:6" s="123" customFormat="1" x14ac:dyDescent="0.2">
      <c r="A297" s="136" t="s">
        <v>116</v>
      </c>
      <c r="B297" s="137" t="s">
        <v>405</v>
      </c>
      <c r="C297" s="138" t="s">
        <v>848</v>
      </c>
      <c r="D297" s="139">
        <v>8560000</v>
      </c>
      <c r="E297" s="140">
        <v>3558700</v>
      </c>
      <c r="F297" s="141">
        <f t="shared" si="4"/>
        <v>5001300</v>
      </c>
    </row>
    <row r="298" spans="1:6" s="123" customFormat="1" ht="90" x14ac:dyDescent="0.2">
      <c r="A298" s="136" t="s">
        <v>849</v>
      </c>
      <c r="B298" s="137" t="s">
        <v>405</v>
      </c>
      <c r="C298" s="138" t="s">
        <v>850</v>
      </c>
      <c r="D298" s="139">
        <v>65385400</v>
      </c>
      <c r="E298" s="140">
        <v>1020013.2</v>
      </c>
      <c r="F298" s="141">
        <f t="shared" si="4"/>
        <v>64365386.799999997</v>
      </c>
    </row>
    <row r="299" spans="1:6" s="123" customFormat="1" ht="30" x14ac:dyDescent="0.2">
      <c r="A299" s="136" t="s">
        <v>760</v>
      </c>
      <c r="B299" s="137" t="s">
        <v>405</v>
      </c>
      <c r="C299" s="138" t="s">
        <v>851</v>
      </c>
      <c r="D299" s="139">
        <v>65385400</v>
      </c>
      <c r="E299" s="140">
        <v>1020013.2</v>
      </c>
      <c r="F299" s="141">
        <f t="shared" si="4"/>
        <v>64365386.799999997</v>
      </c>
    </row>
    <row r="300" spans="1:6" s="123" customFormat="1" ht="30" x14ac:dyDescent="0.2">
      <c r="A300" s="136" t="s">
        <v>852</v>
      </c>
      <c r="B300" s="137" t="s">
        <v>405</v>
      </c>
      <c r="C300" s="138" t="s">
        <v>853</v>
      </c>
      <c r="D300" s="139">
        <v>3983600</v>
      </c>
      <c r="E300" s="140" t="s">
        <v>39</v>
      </c>
      <c r="F300" s="141">
        <f t="shared" si="4"/>
        <v>3983600</v>
      </c>
    </row>
    <row r="301" spans="1:6" s="123" customFormat="1" ht="105" x14ac:dyDescent="0.2">
      <c r="A301" s="142" t="s">
        <v>854</v>
      </c>
      <c r="B301" s="137" t="s">
        <v>405</v>
      </c>
      <c r="C301" s="138" t="s">
        <v>855</v>
      </c>
      <c r="D301" s="139">
        <v>3983600</v>
      </c>
      <c r="E301" s="140" t="s">
        <v>39</v>
      </c>
      <c r="F301" s="141">
        <f t="shared" si="4"/>
        <v>3983600</v>
      </c>
    </row>
    <row r="302" spans="1:6" s="123" customFormat="1" ht="45" x14ac:dyDescent="0.2">
      <c r="A302" s="136" t="s">
        <v>635</v>
      </c>
      <c r="B302" s="137" t="s">
        <v>405</v>
      </c>
      <c r="C302" s="138" t="s">
        <v>856</v>
      </c>
      <c r="D302" s="139">
        <v>3983600</v>
      </c>
      <c r="E302" s="140" t="s">
        <v>39</v>
      </c>
      <c r="F302" s="141">
        <f t="shared" si="4"/>
        <v>3983600</v>
      </c>
    </row>
    <row r="303" spans="1:6" s="123" customFormat="1" ht="30" x14ac:dyDescent="0.2">
      <c r="A303" s="136" t="s">
        <v>857</v>
      </c>
      <c r="B303" s="137" t="s">
        <v>405</v>
      </c>
      <c r="C303" s="138" t="s">
        <v>858</v>
      </c>
      <c r="D303" s="139">
        <v>1529000</v>
      </c>
      <c r="E303" s="140">
        <v>19875</v>
      </c>
      <c r="F303" s="141">
        <f t="shared" si="4"/>
        <v>1509125</v>
      </c>
    </row>
    <row r="304" spans="1:6" s="123" customFormat="1" ht="105" x14ac:dyDescent="0.2">
      <c r="A304" s="142" t="s">
        <v>859</v>
      </c>
      <c r="B304" s="137" t="s">
        <v>405</v>
      </c>
      <c r="C304" s="138" t="s">
        <v>860</v>
      </c>
      <c r="D304" s="139">
        <v>1529000</v>
      </c>
      <c r="E304" s="140">
        <v>19875</v>
      </c>
      <c r="F304" s="141">
        <f t="shared" si="4"/>
        <v>1509125</v>
      </c>
    </row>
    <row r="305" spans="1:6" s="123" customFormat="1" ht="75" x14ac:dyDescent="0.2">
      <c r="A305" s="136" t="s">
        <v>758</v>
      </c>
      <c r="B305" s="137" t="s">
        <v>405</v>
      </c>
      <c r="C305" s="138" t="s">
        <v>861</v>
      </c>
      <c r="D305" s="139">
        <v>1529000</v>
      </c>
      <c r="E305" s="140">
        <v>19875</v>
      </c>
      <c r="F305" s="141">
        <f t="shared" si="4"/>
        <v>1509125</v>
      </c>
    </row>
    <row r="306" spans="1:6" s="123" customFormat="1" ht="45" x14ac:dyDescent="0.2">
      <c r="A306" s="136" t="s">
        <v>482</v>
      </c>
      <c r="B306" s="137" t="s">
        <v>405</v>
      </c>
      <c r="C306" s="138" t="s">
        <v>862</v>
      </c>
      <c r="D306" s="139">
        <v>10200</v>
      </c>
      <c r="E306" s="140">
        <v>9728.5499999999993</v>
      </c>
      <c r="F306" s="141">
        <f t="shared" si="4"/>
        <v>471.45000000000073</v>
      </c>
    </row>
    <row r="307" spans="1:6" s="123" customFormat="1" ht="30" x14ac:dyDescent="0.2">
      <c r="A307" s="136" t="s">
        <v>499</v>
      </c>
      <c r="B307" s="137" t="s">
        <v>405</v>
      </c>
      <c r="C307" s="138" t="s">
        <v>863</v>
      </c>
      <c r="D307" s="139">
        <v>10200</v>
      </c>
      <c r="E307" s="140">
        <v>9728.5499999999993</v>
      </c>
      <c r="F307" s="141">
        <f t="shared" si="4"/>
        <v>471.45000000000073</v>
      </c>
    </row>
    <row r="308" spans="1:6" s="123" customFormat="1" ht="90" x14ac:dyDescent="0.2">
      <c r="A308" s="136" t="s">
        <v>559</v>
      </c>
      <c r="B308" s="137" t="s">
        <v>405</v>
      </c>
      <c r="C308" s="138" t="s">
        <v>864</v>
      </c>
      <c r="D308" s="139">
        <v>2400</v>
      </c>
      <c r="E308" s="140">
        <v>2244.65</v>
      </c>
      <c r="F308" s="141">
        <f t="shared" si="4"/>
        <v>155.34999999999991</v>
      </c>
    </row>
    <row r="309" spans="1:6" s="123" customFormat="1" ht="30" x14ac:dyDescent="0.2">
      <c r="A309" s="136" t="s">
        <v>760</v>
      </c>
      <c r="B309" s="137" t="s">
        <v>405</v>
      </c>
      <c r="C309" s="138" t="s">
        <v>865</v>
      </c>
      <c r="D309" s="139">
        <v>2400</v>
      </c>
      <c r="E309" s="140">
        <v>2244.65</v>
      </c>
      <c r="F309" s="141">
        <f t="shared" si="4"/>
        <v>155.34999999999991</v>
      </c>
    </row>
    <row r="310" spans="1:6" s="123" customFormat="1" ht="90" x14ac:dyDescent="0.2">
      <c r="A310" s="136" t="s">
        <v>501</v>
      </c>
      <c r="B310" s="137" t="s">
        <v>405</v>
      </c>
      <c r="C310" s="138" t="s">
        <v>866</v>
      </c>
      <c r="D310" s="139">
        <v>7800</v>
      </c>
      <c r="E310" s="140">
        <v>7483.9</v>
      </c>
      <c r="F310" s="141">
        <f t="shared" si="4"/>
        <v>316.10000000000036</v>
      </c>
    </row>
    <row r="311" spans="1:6" s="123" customFormat="1" ht="30" x14ac:dyDescent="0.2">
      <c r="A311" s="136" t="s">
        <v>760</v>
      </c>
      <c r="B311" s="137" t="s">
        <v>405</v>
      </c>
      <c r="C311" s="138" t="s">
        <v>867</v>
      </c>
      <c r="D311" s="139">
        <v>7800</v>
      </c>
      <c r="E311" s="140">
        <v>7483.9</v>
      </c>
      <c r="F311" s="141">
        <f t="shared" si="4"/>
        <v>316.10000000000036</v>
      </c>
    </row>
    <row r="312" spans="1:6" s="123" customFormat="1" ht="28.5" x14ac:dyDescent="0.2">
      <c r="A312" s="124" t="s">
        <v>868</v>
      </c>
      <c r="B312" s="125" t="s">
        <v>405</v>
      </c>
      <c r="C312" s="126" t="s">
        <v>869</v>
      </c>
      <c r="D312" s="127">
        <v>859900</v>
      </c>
      <c r="E312" s="128">
        <v>427855.29</v>
      </c>
      <c r="F312" s="129">
        <f t="shared" si="4"/>
        <v>432044.71</v>
      </c>
    </row>
    <row r="313" spans="1:6" s="123" customFormat="1" x14ac:dyDescent="0.2">
      <c r="A313" s="136" t="s">
        <v>870</v>
      </c>
      <c r="B313" s="137" t="s">
        <v>405</v>
      </c>
      <c r="C313" s="138" t="s">
        <v>871</v>
      </c>
      <c r="D313" s="139">
        <v>650000</v>
      </c>
      <c r="E313" s="140">
        <v>218251.29</v>
      </c>
      <c r="F313" s="141">
        <f t="shared" si="4"/>
        <v>431748.70999999996</v>
      </c>
    </row>
    <row r="314" spans="1:6" s="123" customFormat="1" ht="45" x14ac:dyDescent="0.2">
      <c r="A314" s="136" t="s">
        <v>872</v>
      </c>
      <c r="B314" s="137" t="s">
        <v>405</v>
      </c>
      <c r="C314" s="138" t="s">
        <v>873</v>
      </c>
      <c r="D314" s="139">
        <v>650000</v>
      </c>
      <c r="E314" s="140">
        <v>218251.29</v>
      </c>
      <c r="F314" s="141">
        <f t="shared" si="4"/>
        <v>431748.70999999996</v>
      </c>
    </row>
    <row r="315" spans="1:6" s="123" customFormat="1" ht="60" x14ac:dyDescent="0.2">
      <c r="A315" s="136" t="s">
        <v>874</v>
      </c>
      <c r="B315" s="137" t="s">
        <v>405</v>
      </c>
      <c r="C315" s="138" t="s">
        <v>875</v>
      </c>
      <c r="D315" s="139">
        <v>650000</v>
      </c>
      <c r="E315" s="140">
        <v>218251.29</v>
      </c>
      <c r="F315" s="141">
        <f t="shared" si="4"/>
        <v>431748.70999999996</v>
      </c>
    </row>
    <row r="316" spans="1:6" s="123" customFormat="1" ht="150" x14ac:dyDescent="0.2">
      <c r="A316" s="142" t="s">
        <v>876</v>
      </c>
      <c r="B316" s="137" t="s">
        <v>405</v>
      </c>
      <c r="C316" s="138" t="s">
        <v>877</v>
      </c>
      <c r="D316" s="139">
        <v>650000</v>
      </c>
      <c r="E316" s="140">
        <v>218251.29</v>
      </c>
      <c r="F316" s="141">
        <f t="shared" si="4"/>
        <v>431748.70999999996</v>
      </c>
    </row>
    <row r="317" spans="1:6" s="123" customFormat="1" x14ac:dyDescent="0.2">
      <c r="A317" s="136" t="s">
        <v>878</v>
      </c>
      <c r="B317" s="137" t="s">
        <v>405</v>
      </c>
      <c r="C317" s="138" t="s">
        <v>879</v>
      </c>
      <c r="D317" s="139">
        <v>650000</v>
      </c>
      <c r="E317" s="140">
        <v>218251.29</v>
      </c>
      <c r="F317" s="141">
        <f t="shared" si="4"/>
        <v>431748.70999999996</v>
      </c>
    </row>
    <row r="318" spans="1:6" s="123" customFormat="1" x14ac:dyDescent="0.2">
      <c r="A318" s="136" t="s">
        <v>880</v>
      </c>
      <c r="B318" s="137" t="s">
        <v>405</v>
      </c>
      <c r="C318" s="138" t="s">
        <v>881</v>
      </c>
      <c r="D318" s="139">
        <v>209900</v>
      </c>
      <c r="E318" s="140">
        <v>209604</v>
      </c>
      <c r="F318" s="141">
        <f t="shared" si="4"/>
        <v>296</v>
      </c>
    </row>
    <row r="319" spans="1:6" s="123" customFormat="1" ht="45" x14ac:dyDescent="0.2">
      <c r="A319" s="136" t="s">
        <v>482</v>
      </c>
      <c r="B319" s="137" t="s">
        <v>405</v>
      </c>
      <c r="C319" s="138" t="s">
        <v>882</v>
      </c>
      <c r="D319" s="139">
        <v>209900</v>
      </c>
      <c r="E319" s="140">
        <v>209604</v>
      </c>
      <c r="F319" s="141">
        <f t="shared" si="4"/>
        <v>296</v>
      </c>
    </row>
    <row r="320" spans="1:6" s="123" customFormat="1" ht="30" x14ac:dyDescent="0.2">
      <c r="A320" s="136" t="s">
        <v>499</v>
      </c>
      <c r="B320" s="137" t="s">
        <v>405</v>
      </c>
      <c r="C320" s="138" t="s">
        <v>883</v>
      </c>
      <c r="D320" s="139">
        <v>209900</v>
      </c>
      <c r="E320" s="140">
        <v>209604</v>
      </c>
      <c r="F320" s="141">
        <f t="shared" si="4"/>
        <v>296</v>
      </c>
    </row>
    <row r="321" spans="1:6" s="123" customFormat="1" ht="90" x14ac:dyDescent="0.2">
      <c r="A321" s="136" t="s">
        <v>501</v>
      </c>
      <c r="B321" s="137" t="s">
        <v>405</v>
      </c>
      <c r="C321" s="138" t="s">
        <v>884</v>
      </c>
      <c r="D321" s="139">
        <v>209900</v>
      </c>
      <c r="E321" s="140">
        <v>209604</v>
      </c>
      <c r="F321" s="141">
        <f t="shared" si="4"/>
        <v>296</v>
      </c>
    </row>
    <row r="322" spans="1:6" s="123" customFormat="1" ht="45" x14ac:dyDescent="0.2">
      <c r="A322" s="136" t="s">
        <v>885</v>
      </c>
      <c r="B322" s="137" t="s">
        <v>405</v>
      </c>
      <c r="C322" s="138" t="s">
        <v>886</v>
      </c>
      <c r="D322" s="139">
        <v>209900</v>
      </c>
      <c r="E322" s="140">
        <v>209604</v>
      </c>
      <c r="F322" s="141">
        <f t="shared" si="4"/>
        <v>296</v>
      </c>
    </row>
    <row r="323" spans="1:6" s="123" customFormat="1" ht="28.5" x14ac:dyDescent="0.2">
      <c r="A323" s="124" t="s">
        <v>887</v>
      </c>
      <c r="B323" s="125" t="s">
        <v>405</v>
      </c>
      <c r="C323" s="126" t="s">
        <v>888</v>
      </c>
      <c r="D323" s="127">
        <v>517000</v>
      </c>
      <c r="E323" s="128">
        <v>209500</v>
      </c>
      <c r="F323" s="129">
        <f t="shared" si="4"/>
        <v>307500</v>
      </c>
    </row>
    <row r="324" spans="1:6" s="123" customFormat="1" x14ac:dyDescent="0.2">
      <c r="A324" s="136" t="s">
        <v>889</v>
      </c>
      <c r="B324" s="137" t="s">
        <v>405</v>
      </c>
      <c r="C324" s="138" t="s">
        <v>890</v>
      </c>
      <c r="D324" s="139">
        <v>517000</v>
      </c>
      <c r="E324" s="140">
        <v>209500</v>
      </c>
      <c r="F324" s="141">
        <f t="shared" si="4"/>
        <v>307500</v>
      </c>
    </row>
    <row r="325" spans="1:6" s="123" customFormat="1" ht="45" x14ac:dyDescent="0.2">
      <c r="A325" s="136" t="s">
        <v>832</v>
      </c>
      <c r="B325" s="137" t="s">
        <v>405</v>
      </c>
      <c r="C325" s="138" t="s">
        <v>891</v>
      </c>
      <c r="D325" s="139">
        <v>517000</v>
      </c>
      <c r="E325" s="140">
        <v>209500</v>
      </c>
      <c r="F325" s="141">
        <f t="shared" si="4"/>
        <v>307500</v>
      </c>
    </row>
    <row r="326" spans="1:6" s="123" customFormat="1" ht="30" x14ac:dyDescent="0.2">
      <c r="A326" s="136" t="s">
        <v>892</v>
      </c>
      <c r="B326" s="137" t="s">
        <v>405</v>
      </c>
      <c r="C326" s="138" t="s">
        <v>893</v>
      </c>
      <c r="D326" s="139">
        <v>517000</v>
      </c>
      <c r="E326" s="140">
        <v>209500</v>
      </c>
      <c r="F326" s="141">
        <f t="shared" si="4"/>
        <v>307500</v>
      </c>
    </row>
    <row r="327" spans="1:6" s="123" customFormat="1" ht="180" x14ac:dyDescent="0.2">
      <c r="A327" s="142" t="s">
        <v>894</v>
      </c>
      <c r="B327" s="137" t="s">
        <v>405</v>
      </c>
      <c r="C327" s="138" t="s">
        <v>895</v>
      </c>
      <c r="D327" s="139">
        <v>517000</v>
      </c>
      <c r="E327" s="140">
        <v>209500</v>
      </c>
      <c r="F327" s="141">
        <f t="shared" si="4"/>
        <v>307500</v>
      </c>
    </row>
    <row r="328" spans="1:6" s="123" customFormat="1" ht="15.75" thickBot="1" x14ac:dyDescent="0.25">
      <c r="A328" s="136" t="s">
        <v>116</v>
      </c>
      <c r="B328" s="137" t="s">
        <v>405</v>
      </c>
      <c r="C328" s="138" t="s">
        <v>896</v>
      </c>
      <c r="D328" s="139">
        <v>517000</v>
      </c>
      <c r="E328" s="140">
        <v>209500</v>
      </c>
      <c r="F328" s="141">
        <f t="shared" si="4"/>
        <v>307500</v>
      </c>
    </row>
    <row r="329" spans="1:6" s="123" customFormat="1" ht="15.75" thickBot="1" x14ac:dyDescent="0.25">
      <c r="A329" s="143"/>
      <c r="B329" s="144"/>
      <c r="C329" s="145"/>
      <c r="D329" s="146"/>
      <c r="E329" s="144"/>
      <c r="F329" s="144"/>
    </row>
    <row r="330" spans="1:6" s="123" customFormat="1" ht="30.75" thickBot="1" x14ac:dyDescent="0.25">
      <c r="A330" s="147" t="s">
        <v>897</v>
      </c>
      <c r="B330" s="148" t="s">
        <v>898</v>
      </c>
      <c r="C330" s="149" t="s">
        <v>406</v>
      </c>
      <c r="D330" s="150">
        <v>-32606200</v>
      </c>
      <c r="E330" s="150">
        <v>7799084.6900000004</v>
      </c>
      <c r="F330" s="151" t="s">
        <v>899</v>
      </c>
    </row>
  </sheetData>
  <mergeCells count="7">
    <mergeCell ref="F4:F9"/>
    <mergeCell ref="A2:D2"/>
    <mergeCell ref="A4:A11"/>
    <mergeCell ref="B4:B11"/>
    <mergeCell ref="C4:C9"/>
    <mergeCell ref="D4:D11"/>
    <mergeCell ref="E4:E9"/>
  </mergeCells>
  <conditionalFormatting sqref="E14:F14 E16:F16">
    <cfRule type="cellIs" priority="1" stopIfTrue="1" operator="equal">
      <formula>0</formula>
    </cfRule>
  </conditionalFormatting>
  <conditionalFormatting sqref="E28:F29">
    <cfRule type="cellIs" priority="2" stopIfTrue="1" operator="equal">
      <formula>0</formula>
    </cfRule>
  </conditionalFormatting>
  <conditionalFormatting sqref="E31:F31">
    <cfRule type="cellIs" priority="3" stopIfTrue="1" operator="equal">
      <formula>0</formula>
    </cfRule>
  </conditionalFormatting>
  <pageMargins left="0.7" right="0.7" top="0.75" bottom="0.75" header="0.3" footer="0.3"/>
  <pageSetup paperSize="9" orientation="portrait" horizontalDpi="0" verticalDpi="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DF35"/>
  <sheetViews>
    <sheetView workbookViewId="0">
      <selection activeCell="F37" sqref="F37"/>
    </sheetView>
  </sheetViews>
  <sheetFormatPr defaultRowHeight="15" x14ac:dyDescent="0.25"/>
  <cols>
    <col min="1" max="5" width="9.140625" style="95"/>
    <col min="6" max="6" width="9.140625" style="95" customWidth="1"/>
    <col min="7" max="7" width="4.5703125" style="95" customWidth="1"/>
    <col min="8" max="8" width="0.28515625" style="95" customWidth="1"/>
    <col min="9" max="11" width="9.140625" style="95" hidden="1" customWidth="1"/>
    <col min="12" max="12" width="5.140625" style="95" hidden="1" customWidth="1"/>
    <col min="13" max="13" width="9.140625" style="95" hidden="1" customWidth="1"/>
    <col min="14" max="14" width="1.7109375" style="95" hidden="1" customWidth="1"/>
    <col min="15" max="15" width="9.140625" style="95" hidden="1" customWidth="1"/>
    <col min="16" max="16" width="0.85546875" style="95" hidden="1" customWidth="1"/>
    <col min="17" max="17" width="9.140625" style="95" hidden="1" customWidth="1"/>
    <col min="18" max="18" width="0.85546875" style="95" hidden="1" customWidth="1"/>
    <col min="19" max="20" width="9.140625" style="95" hidden="1" customWidth="1"/>
    <col min="21" max="21" width="0.85546875" style="95" hidden="1" customWidth="1"/>
    <col min="22" max="23" width="9.140625" style="95" hidden="1" customWidth="1"/>
    <col min="24" max="24" width="6.85546875" style="95" hidden="1" customWidth="1"/>
    <col min="25" max="25" width="0.85546875" style="95" hidden="1" customWidth="1"/>
    <col min="26" max="26" width="9.140625" style="95" hidden="1" customWidth="1"/>
    <col min="27" max="27" width="0.85546875" style="95" hidden="1" customWidth="1"/>
    <col min="28" max="28" width="6.85546875" style="95" hidden="1" customWidth="1"/>
    <col min="29" max="50" width="0.85546875" style="95"/>
    <col min="51" max="51" width="14.85546875" style="95" customWidth="1"/>
    <col min="52" max="73" width="0.85546875" style="95"/>
    <col min="74" max="74" width="3.7109375" style="95" customWidth="1"/>
    <col min="75" max="91" width="0.85546875" style="95"/>
    <col min="92" max="92" width="5.7109375" style="95" customWidth="1"/>
    <col min="93" max="109" width="0.85546875" style="95"/>
    <col min="110" max="110" width="8.5703125" style="95" customWidth="1"/>
  </cols>
  <sheetData>
    <row r="1" spans="1:110" x14ac:dyDescent="0.25">
      <c r="CU1" s="153" t="s">
        <v>900</v>
      </c>
      <c r="CV1" s="153"/>
      <c r="CW1" s="153"/>
      <c r="CX1" s="153"/>
      <c r="CY1" s="153"/>
      <c r="CZ1" s="153"/>
      <c r="DA1" s="153"/>
      <c r="DB1" s="153"/>
      <c r="DC1" s="153"/>
      <c r="DD1" s="153"/>
      <c r="DE1" s="153"/>
      <c r="DF1" s="153"/>
    </row>
    <row r="2" spans="1:110" ht="14.25" x14ac:dyDescent="0.2">
      <c r="A2" s="152" t="s">
        <v>901</v>
      </c>
      <c r="B2" s="152"/>
      <c r="C2" s="152"/>
      <c r="D2" s="152"/>
      <c r="E2" s="152"/>
      <c r="F2" s="152"/>
      <c r="G2" s="152"/>
      <c r="H2" s="152"/>
      <c r="I2" s="152"/>
      <c r="J2" s="152"/>
      <c r="K2" s="152"/>
      <c r="L2" s="152"/>
      <c r="M2" s="152"/>
      <c r="N2" s="152"/>
      <c r="O2" s="152"/>
      <c r="P2" s="152"/>
      <c r="Q2" s="152"/>
      <c r="R2" s="152"/>
      <c r="S2" s="152"/>
      <c r="T2" s="152"/>
      <c r="U2" s="152"/>
      <c r="V2" s="152"/>
      <c r="W2" s="152"/>
      <c r="X2" s="152"/>
      <c r="Y2" s="152"/>
      <c r="Z2" s="152"/>
      <c r="AA2" s="152"/>
      <c r="AB2" s="152"/>
      <c r="AC2" s="152"/>
      <c r="AD2" s="152"/>
      <c r="AE2" s="152"/>
      <c r="AF2" s="152"/>
      <c r="AG2" s="152"/>
      <c r="AH2" s="152"/>
      <c r="AI2" s="152"/>
      <c r="AJ2" s="152"/>
      <c r="AK2" s="152"/>
      <c r="AL2" s="152"/>
      <c r="AM2" s="152"/>
      <c r="AN2" s="152"/>
      <c r="AO2" s="152"/>
      <c r="AP2" s="152"/>
      <c r="AQ2" s="152"/>
      <c r="AR2" s="152"/>
      <c r="AS2" s="152"/>
      <c r="AT2" s="152"/>
      <c r="AU2" s="152"/>
      <c r="AV2" s="152"/>
      <c r="AW2" s="152"/>
      <c r="AX2" s="152"/>
      <c r="AY2" s="152"/>
      <c r="AZ2" s="152"/>
      <c r="BA2" s="152"/>
      <c r="BB2" s="152"/>
      <c r="BC2" s="152"/>
      <c r="BD2" s="152"/>
      <c r="BE2" s="152"/>
      <c r="BF2" s="152"/>
      <c r="BG2" s="152"/>
      <c r="BH2" s="152"/>
      <c r="BI2" s="152"/>
      <c r="BJ2" s="152"/>
      <c r="BK2" s="152"/>
      <c r="BL2" s="152"/>
      <c r="BM2" s="152"/>
      <c r="BN2" s="152"/>
      <c r="BO2" s="152"/>
      <c r="BP2" s="152"/>
      <c r="BQ2" s="152"/>
      <c r="BR2" s="152"/>
      <c r="BS2" s="152"/>
      <c r="BT2" s="152"/>
      <c r="BU2" s="152"/>
      <c r="BV2" s="152"/>
      <c r="BW2" s="152"/>
      <c r="BX2" s="152"/>
      <c r="BY2" s="152"/>
      <c r="BZ2" s="152"/>
      <c r="CA2" s="152"/>
      <c r="CB2" s="152"/>
      <c r="CC2" s="152"/>
      <c r="CD2" s="152"/>
      <c r="CE2" s="152"/>
      <c r="CF2" s="152"/>
      <c r="CG2" s="152"/>
      <c r="CH2" s="152"/>
      <c r="CI2" s="152"/>
      <c r="CJ2" s="152"/>
      <c r="CK2" s="152"/>
      <c r="CL2" s="152"/>
      <c r="CM2" s="152"/>
      <c r="CN2" s="152"/>
      <c r="CO2" s="152"/>
      <c r="CP2" s="152"/>
      <c r="CQ2" s="152"/>
      <c r="CR2" s="152"/>
      <c r="CS2" s="152"/>
      <c r="CT2" s="152"/>
      <c r="CU2" s="152"/>
      <c r="CV2" s="152"/>
      <c r="CW2" s="152"/>
      <c r="CX2" s="152"/>
      <c r="CY2" s="152"/>
      <c r="CZ2" s="152"/>
      <c r="DA2" s="152"/>
      <c r="DB2" s="152"/>
      <c r="DC2" s="152"/>
      <c r="DD2" s="152"/>
      <c r="DE2" s="152"/>
      <c r="DF2" s="152"/>
    </row>
    <row r="3" spans="1:110" s="123" customFormat="1" ht="72.75" customHeight="1" x14ac:dyDescent="0.2">
      <c r="A3" s="174" t="s">
        <v>902</v>
      </c>
      <c r="B3" s="174"/>
      <c r="C3" s="174"/>
      <c r="D3" s="174"/>
      <c r="E3" s="174"/>
      <c r="F3" s="174"/>
      <c r="G3" s="174"/>
      <c r="H3" s="174"/>
      <c r="I3" s="174"/>
      <c r="J3" s="174"/>
      <c r="K3" s="174"/>
      <c r="L3" s="174"/>
      <c r="M3" s="174"/>
      <c r="N3" s="174"/>
      <c r="O3" s="174"/>
      <c r="P3" s="174"/>
      <c r="Q3" s="174"/>
      <c r="R3" s="174"/>
      <c r="S3" s="174"/>
      <c r="T3" s="174"/>
      <c r="U3" s="174"/>
      <c r="V3" s="174"/>
      <c r="W3" s="174"/>
      <c r="X3" s="174"/>
      <c r="Y3" s="174"/>
      <c r="Z3" s="174"/>
      <c r="AA3" s="174"/>
      <c r="AB3" s="174"/>
      <c r="AC3" s="174" t="s">
        <v>903</v>
      </c>
      <c r="AD3" s="174"/>
      <c r="AE3" s="174"/>
      <c r="AF3" s="174"/>
      <c r="AG3" s="174"/>
      <c r="AH3" s="174"/>
      <c r="AI3" s="174" t="s">
        <v>904</v>
      </c>
      <c r="AJ3" s="174"/>
      <c r="AK3" s="174"/>
      <c r="AL3" s="174"/>
      <c r="AM3" s="174"/>
      <c r="AN3" s="174"/>
      <c r="AO3" s="174"/>
      <c r="AP3" s="174"/>
      <c r="AQ3" s="174"/>
      <c r="AR3" s="174"/>
      <c r="AS3" s="174"/>
      <c r="AT3" s="174"/>
      <c r="AU3" s="174"/>
      <c r="AV3" s="174"/>
      <c r="AW3" s="174"/>
      <c r="AX3" s="174"/>
      <c r="AY3" s="174"/>
      <c r="AZ3" s="174" t="s">
        <v>905</v>
      </c>
      <c r="BA3" s="174"/>
      <c r="BB3" s="174"/>
      <c r="BC3" s="174"/>
      <c r="BD3" s="174"/>
      <c r="BE3" s="174"/>
      <c r="BF3" s="174"/>
      <c r="BG3" s="174"/>
      <c r="BH3" s="174"/>
      <c r="BI3" s="174"/>
      <c r="BJ3" s="174"/>
      <c r="BK3" s="174"/>
      <c r="BL3" s="174"/>
      <c r="BM3" s="174"/>
      <c r="BN3" s="174"/>
      <c r="BO3" s="174"/>
      <c r="BP3" s="174"/>
      <c r="BQ3" s="174"/>
      <c r="BR3" s="174"/>
      <c r="BS3" s="174"/>
      <c r="BT3" s="174"/>
      <c r="BU3" s="174"/>
      <c r="BV3" s="174"/>
      <c r="BW3" s="174" t="s">
        <v>24</v>
      </c>
      <c r="BX3" s="174"/>
      <c r="BY3" s="174"/>
      <c r="BZ3" s="174"/>
      <c r="CA3" s="174"/>
      <c r="CB3" s="174"/>
      <c r="CC3" s="174"/>
      <c r="CD3" s="174"/>
      <c r="CE3" s="174"/>
      <c r="CF3" s="174"/>
      <c r="CG3" s="174"/>
      <c r="CH3" s="174"/>
      <c r="CI3" s="174"/>
      <c r="CJ3" s="174"/>
      <c r="CK3" s="174"/>
      <c r="CL3" s="174"/>
      <c r="CM3" s="174"/>
      <c r="CN3" s="174"/>
      <c r="CO3" s="174" t="s">
        <v>25</v>
      </c>
      <c r="CP3" s="174"/>
      <c r="CQ3" s="174"/>
      <c r="CR3" s="174"/>
      <c r="CS3" s="174"/>
      <c r="CT3" s="174"/>
      <c r="CU3" s="174"/>
      <c r="CV3" s="174"/>
      <c r="CW3" s="174"/>
      <c r="CX3" s="174"/>
      <c r="CY3" s="174"/>
      <c r="CZ3" s="174"/>
      <c r="DA3" s="174"/>
      <c r="DB3" s="174"/>
      <c r="DC3" s="174"/>
      <c r="DD3" s="174"/>
      <c r="DE3" s="174"/>
      <c r="DF3" s="174"/>
    </row>
    <row r="4" spans="1:110" s="123" customFormat="1" x14ac:dyDescent="0.2">
      <c r="A4" s="175">
        <v>1</v>
      </c>
      <c r="B4" s="175"/>
      <c r="C4" s="175"/>
      <c r="D4" s="175"/>
      <c r="E4" s="175"/>
      <c r="F4" s="175"/>
      <c r="G4" s="175"/>
      <c r="H4" s="175"/>
      <c r="I4" s="175"/>
      <c r="J4" s="175"/>
      <c r="K4" s="175"/>
      <c r="L4" s="175"/>
      <c r="M4" s="175"/>
      <c r="N4" s="175"/>
      <c r="O4" s="175"/>
      <c r="P4" s="175"/>
      <c r="Q4" s="175"/>
      <c r="R4" s="175"/>
      <c r="S4" s="175"/>
      <c r="T4" s="175"/>
      <c r="U4" s="175"/>
      <c r="V4" s="175"/>
      <c r="W4" s="175"/>
      <c r="X4" s="175"/>
      <c r="Y4" s="175"/>
      <c r="Z4" s="175"/>
      <c r="AA4" s="175"/>
      <c r="AB4" s="175"/>
      <c r="AC4" s="166">
        <v>2</v>
      </c>
      <c r="AD4" s="166"/>
      <c r="AE4" s="166"/>
      <c r="AF4" s="166"/>
      <c r="AG4" s="166"/>
      <c r="AH4" s="166"/>
      <c r="AI4" s="166">
        <v>3</v>
      </c>
      <c r="AJ4" s="166"/>
      <c r="AK4" s="166"/>
      <c r="AL4" s="166"/>
      <c r="AM4" s="166"/>
      <c r="AN4" s="166"/>
      <c r="AO4" s="166"/>
      <c r="AP4" s="166"/>
      <c r="AQ4" s="166"/>
      <c r="AR4" s="166"/>
      <c r="AS4" s="166"/>
      <c r="AT4" s="166"/>
      <c r="AU4" s="166"/>
      <c r="AV4" s="166"/>
      <c r="AW4" s="166"/>
      <c r="AX4" s="166"/>
      <c r="AY4" s="166"/>
      <c r="AZ4" s="166">
        <v>4</v>
      </c>
      <c r="BA4" s="166"/>
      <c r="BB4" s="166"/>
      <c r="BC4" s="166"/>
      <c r="BD4" s="166"/>
      <c r="BE4" s="166"/>
      <c r="BF4" s="166"/>
      <c r="BG4" s="166"/>
      <c r="BH4" s="166"/>
      <c r="BI4" s="166"/>
      <c r="BJ4" s="166"/>
      <c r="BK4" s="166"/>
      <c r="BL4" s="166"/>
      <c r="BM4" s="166"/>
      <c r="BN4" s="166"/>
      <c r="BO4" s="166"/>
      <c r="BP4" s="166"/>
      <c r="BQ4" s="166"/>
      <c r="BR4" s="166"/>
      <c r="BS4" s="166"/>
      <c r="BT4" s="166"/>
      <c r="BU4" s="166"/>
      <c r="BV4" s="166"/>
      <c r="BW4" s="166">
        <v>5</v>
      </c>
      <c r="BX4" s="166"/>
      <c r="BY4" s="166"/>
      <c r="BZ4" s="166"/>
      <c r="CA4" s="166"/>
      <c r="CB4" s="166"/>
      <c r="CC4" s="166"/>
      <c r="CD4" s="166"/>
      <c r="CE4" s="166"/>
      <c r="CF4" s="166"/>
      <c r="CG4" s="166"/>
      <c r="CH4" s="166"/>
      <c r="CI4" s="166"/>
      <c r="CJ4" s="166"/>
      <c r="CK4" s="166"/>
      <c r="CL4" s="166"/>
      <c r="CM4" s="166"/>
      <c r="CN4" s="166"/>
      <c r="CO4" s="175">
        <v>6</v>
      </c>
      <c r="CP4" s="175"/>
      <c r="CQ4" s="175"/>
      <c r="CR4" s="175"/>
      <c r="CS4" s="175"/>
      <c r="CT4" s="175"/>
      <c r="CU4" s="175"/>
      <c r="CV4" s="175"/>
      <c r="CW4" s="175"/>
      <c r="CX4" s="175"/>
      <c r="CY4" s="175"/>
      <c r="CZ4" s="175"/>
      <c r="DA4" s="175"/>
      <c r="DB4" s="175"/>
      <c r="DC4" s="175"/>
      <c r="DD4" s="175"/>
      <c r="DE4" s="175"/>
      <c r="DF4" s="175"/>
    </row>
    <row r="5" spans="1:110" s="123" customFormat="1" ht="23.25" customHeight="1" x14ac:dyDescent="0.2">
      <c r="A5" s="154" t="s">
        <v>906</v>
      </c>
      <c r="B5" s="155"/>
      <c r="C5" s="155"/>
      <c r="D5" s="155"/>
      <c r="E5" s="155"/>
      <c r="F5" s="155"/>
      <c r="G5" s="155"/>
      <c r="H5" s="155"/>
      <c r="I5" s="155"/>
      <c r="J5" s="155"/>
      <c r="K5" s="155"/>
      <c r="L5" s="155"/>
      <c r="M5" s="155"/>
      <c r="N5" s="155"/>
      <c r="O5" s="155"/>
      <c r="P5" s="155"/>
      <c r="Q5" s="155"/>
      <c r="R5" s="155"/>
      <c r="S5" s="155"/>
      <c r="T5" s="155"/>
      <c r="U5" s="155"/>
      <c r="V5" s="155"/>
      <c r="W5" s="155"/>
      <c r="X5" s="155"/>
      <c r="Y5" s="155"/>
      <c r="Z5" s="155"/>
      <c r="AA5" s="155"/>
      <c r="AB5" s="155"/>
      <c r="AC5" s="167" t="s">
        <v>907</v>
      </c>
      <c r="AD5" s="167"/>
      <c r="AE5" s="167"/>
      <c r="AF5" s="167"/>
      <c r="AG5" s="167"/>
      <c r="AH5" s="167"/>
      <c r="AI5" s="167" t="s">
        <v>908</v>
      </c>
      <c r="AJ5" s="167"/>
      <c r="AK5" s="167"/>
      <c r="AL5" s="167"/>
      <c r="AM5" s="167"/>
      <c r="AN5" s="167"/>
      <c r="AO5" s="167"/>
      <c r="AP5" s="167"/>
      <c r="AQ5" s="167"/>
      <c r="AR5" s="167"/>
      <c r="AS5" s="167"/>
      <c r="AT5" s="167"/>
      <c r="AU5" s="167"/>
      <c r="AV5" s="167"/>
      <c r="AW5" s="167"/>
      <c r="AX5" s="167"/>
      <c r="AY5" s="167"/>
      <c r="AZ5" s="176">
        <f>AZ20</f>
        <v>32606200</v>
      </c>
      <c r="BA5" s="176"/>
      <c r="BB5" s="176"/>
      <c r="BC5" s="176"/>
      <c r="BD5" s="176"/>
      <c r="BE5" s="176"/>
      <c r="BF5" s="176"/>
      <c r="BG5" s="176"/>
      <c r="BH5" s="176"/>
      <c r="BI5" s="176"/>
      <c r="BJ5" s="176"/>
      <c r="BK5" s="176"/>
      <c r="BL5" s="176"/>
      <c r="BM5" s="176"/>
      <c r="BN5" s="176"/>
      <c r="BO5" s="176"/>
      <c r="BP5" s="176"/>
      <c r="BQ5" s="176"/>
      <c r="BR5" s="176"/>
      <c r="BS5" s="176"/>
      <c r="BT5" s="176"/>
      <c r="BU5" s="176"/>
      <c r="BV5" s="176"/>
      <c r="BW5" s="176">
        <f>BW20</f>
        <v>-7799084.6899999976</v>
      </c>
      <c r="BX5" s="176"/>
      <c r="BY5" s="176"/>
      <c r="BZ5" s="176"/>
      <c r="CA5" s="176"/>
      <c r="CB5" s="176"/>
      <c r="CC5" s="176"/>
      <c r="CD5" s="176"/>
      <c r="CE5" s="176"/>
      <c r="CF5" s="176"/>
      <c r="CG5" s="176"/>
      <c r="CH5" s="176"/>
      <c r="CI5" s="176"/>
      <c r="CJ5" s="176"/>
      <c r="CK5" s="176"/>
      <c r="CL5" s="176"/>
      <c r="CM5" s="176"/>
      <c r="CN5" s="176"/>
      <c r="CO5" s="176">
        <f>AZ5-BW5</f>
        <v>40405284.689999998</v>
      </c>
      <c r="CP5" s="176"/>
      <c r="CQ5" s="176"/>
      <c r="CR5" s="176"/>
      <c r="CS5" s="176"/>
      <c r="CT5" s="176"/>
      <c r="CU5" s="176"/>
      <c r="CV5" s="176"/>
      <c r="CW5" s="176"/>
      <c r="CX5" s="176"/>
      <c r="CY5" s="176"/>
      <c r="CZ5" s="176"/>
      <c r="DA5" s="176"/>
      <c r="DB5" s="176"/>
      <c r="DC5" s="176"/>
      <c r="DD5" s="176"/>
      <c r="DE5" s="176"/>
      <c r="DF5" s="176"/>
    </row>
    <row r="6" spans="1:110" s="123" customFormat="1" x14ac:dyDescent="0.2">
      <c r="A6" s="177" t="s">
        <v>32</v>
      </c>
      <c r="B6" s="178"/>
      <c r="C6" s="178"/>
      <c r="D6" s="178"/>
      <c r="E6" s="178"/>
      <c r="F6" s="178"/>
      <c r="G6" s="178"/>
      <c r="H6" s="178"/>
      <c r="I6" s="178"/>
      <c r="J6" s="178"/>
      <c r="K6" s="178"/>
      <c r="L6" s="178"/>
      <c r="M6" s="178"/>
      <c r="N6" s="178"/>
      <c r="O6" s="178"/>
      <c r="P6" s="178"/>
      <c r="Q6" s="178"/>
      <c r="R6" s="178"/>
      <c r="S6" s="178"/>
      <c r="T6" s="178"/>
      <c r="U6" s="178"/>
      <c r="V6" s="178"/>
      <c r="W6" s="178"/>
      <c r="X6" s="178"/>
      <c r="Y6" s="178"/>
      <c r="Z6" s="178"/>
      <c r="AA6" s="178"/>
      <c r="AB6" s="178"/>
      <c r="AC6" s="167" t="s">
        <v>909</v>
      </c>
      <c r="AD6" s="167"/>
      <c r="AE6" s="167"/>
      <c r="AF6" s="167"/>
      <c r="AG6" s="167"/>
      <c r="AH6" s="167"/>
      <c r="AI6" s="167" t="s">
        <v>908</v>
      </c>
      <c r="AJ6" s="167"/>
      <c r="AK6" s="167"/>
      <c r="AL6" s="167"/>
      <c r="AM6" s="167"/>
      <c r="AN6" s="167"/>
      <c r="AO6" s="167"/>
      <c r="AP6" s="167"/>
      <c r="AQ6" s="167"/>
      <c r="AR6" s="167"/>
      <c r="AS6" s="167"/>
      <c r="AT6" s="167"/>
      <c r="AU6" s="167"/>
      <c r="AV6" s="167"/>
      <c r="AW6" s="167"/>
      <c r="AX6" s="167"/>
      <c r="AY6" s="167"/>
      <c r="AZ6" s="179"/>
      <c r="BA6" s="179"/>
      <c r="BB6" s="179"/>
      <c r="BC6" s="179"/>
      <c r="BD6" s="179"/>
      <c r="BE6" s="179"/>
      <c r="BF6" s="179"/>
      <c r="BG6" s="179"/>
      <c r="BH6" s="179"/>
      <c r="BI6" s="179"/>
      <c r="BJ6" s="179"/>
      <c r="BK6" s="179"/>
      <c r="BL6" s="179"/>
      <c r="BM6" s="179"/>
      <c r="BN6" s="179"/>
      <c r="BO6" s="179"/>
      <c r="BP6" s="179"/>
      <c r="BQ6" s="179"/>
      <c r="BR6" s="179"/>
      <c r="BS6" s="179"/>
      <c r="BT6" s="179"/>
      <c r="BU6" s="179"/>
      <c r="BV6" s="179"/>
      <c r="BW6" s="176" t="s">
        <v>39</v>
      </c>
      <c r="BX6" s="176"/>
      <c r="BY6" s="176"/>
      <c r="BZ6" s="176"/>
      <c r="CA6" s="176"/>
      <c r="CB6" s="176"/>
      <c r="CC6" s="176"/>
      <c r="CD6" s="176"/>
      <c r="CE6" s="176"/>
      <c r="CF6" s="176"/>
      <c r="CG6" s="176"/>
      <c r="CH6" s="176"/>
      <c r="CI6" s="176"/>
      <c r="CJ6" s="176"/>
      <c r="CK6" s="176"/>
      <c r="CL6" s="176"/>
      <c r="CM6" s="176"/>
      <c r="CN6" s="176"/>
      <c r="CO6" s="176"/>
      <c r="CP6" s="176"/>
      <c r="CQ6" s="176"/>
      <c r="CR6" s="176"/>
      <c r="CS6" s="176"/>
      <c r="CT6" s="176"/>
      <c r="CU6" s="176"/>
      <c r="CV6" s="176"/>
      <c r="CW6" s="176"/>
      <c r="CX6" s="176"/>
      <c r="CY6" s="176"/>
      <c r="CZ6" s="176"/>
      <c r="DA6" s="176"/>
      <c r="DB6" s="176"/>
      <c r="DC6" s="176"/>
      <c r="DD6" s="176"/>
      <c r="DE6" s="176"/>
      <c r="DF6" s="176"/>
    </row>
    <row r="7" spans="1:110" s="123" customFormat="1" ht="18" customHeight="1" x14ac:dyDescent="0.2">
      <c r="A7" s="156" t="s">
        <v>910</v>
      </c>
      <c r="B7" s="157"/>
      <c r="C7" s="157"/>
      <c r="D7" s="157"/>
      <c r="E7" s="157"/>
      <c r="F7" s="157"/>
      <c r="G7" s="157"/>
      <c r="H7" s="157"/>
      <c r="I7" s="157"/>
      <c r="J7" s="157"/>
      <c r="K7" s="157"/>
      <c r="L7" s="157"/>
      <c r="M7" s="157"/>
      <c r="N7" s="157"/>
      <c r="O7" s="157"/>
      <c r="P7" s="157"/>
      <c r="Q7" s="157"/>
      <c r="R7" s="157"/>
      <c r="S7" s="157"/>
      <c r="T7" s="157"/>
      <c r="U7" s="157"/>
      <c r="V7" s="157"/>
      <c r="W7" s="157"/>
      <c r="X7" s="157"/>
      <c r="Y7" s="157"/>
      <c r="Z7" s="157"/>
      <c r="AA7" s="157"/>
      <c r="AB7" s="157"/>
      <c r="AC7" s="167"/>
      <c r="AD7" s="167"/>
      <c r="AE7" s="167"/>
      <c r="AF7" s="167"/>
      <c r="AG7" s="167"/>
      <c r="AH7" s="167"/>
      <c r="AI7" s="167"/>
      <c r="AJ7" s="167"/>
      <c r="AK7" s="167"/>
      <c r="AL7" s="167"/>
      <c r="AM7" s="167"/>
      <c r="AN7" s="167"/>
      <c r="AO7" s="167"/>
      <c r="AP7" s="167"/>
      <c r="AQ7" s="167"/>
      <c r="AR7" s="167"/>
      <c r="AS7" s="167"/>
      <c r="AT7" s="167"/>
      <c r="AU7" s="167"/>
      <c r="AV7" s="167"/>
      <c r="AW7" s="167"/>
      <c r="AX7" s="167"/>
      <c r="AY7" s="167"/>
      <c r="AZ7" s="179"/>
      <c r="BA7" s="179"/>
      <c r="BB7" s="179"/>
      <c r="BC7" s="179"/>
      <c r="BD7" s="179"/>
      <c r="BE7" s="179"/>
      <c r="BF7" s="179"/>
      <c r="BG7" s="179"/>
      <c r="BH7" s="179"/>
      <c r="BI7" s="179"/>
      <c r="BJ7" s="179"/>
      <c r="BK7" s="179"/>
      <c r="BL7" s="179"/>
      <c r="BM7" s="179"/>
      <c r="BN7" s="179"/>
      <c r="BO7" s="179"/>
      <c r="BP7" s="179"/>
      <c r="BQ7" s="179"/>
      <c r="BR7" s="179"/>
      <c r="BS7" s="179"/>
      <c r="BT7" s="179"/>
      <c r="BU7" s="179"/>
      <c r="BV7" s="179"/>
      <c r="BW7" s="176"/>
      <c r="BX7" s="176"/>
      <c r="BY7" s="176"/>
      <c r="BZ7" s="176"/>
      <c r="CA7" s="176"/>
      <c r="CB7" s="176"/>
      <c r="CC7" s="176"/>
      <c r="CD7" s="176"/>
      <c r="CE7" s="176"/>
      <c r="CF7" s="176"/>
      <c r="CG7" s="176"/>
      <c r="CH7" s="176"/>
      <c r="CI7" s="176"/>
      <c r="CJ7" s="176"/>
      <c r="CK7" s="176"/>
      <c r="CL7" s="176"/>
      <c r="CM7" s="176"/>
      <c r="CN7" s="176"/>
      <c r="CO7" s="176"/>
      <c r="CP7" s="176"/>
      <c r="CQ7" s="176"/>
      <c r="CR7" s="176"/>
      <c r="CS7" s="176"/>
      <c r="CT7" s="176"/>
      <c r="CU7" s="176"/>
      <c r="CV7" s="176"/>
      <c r="CW7" s="176"/>
      <c r="CX7" s="176"/>
      <c r="CY7" s="176"/>
      <c r="CZ7" s="176"/>
      <c r="DA7" s="176"/>
      <c r="DB7" s="176"/>
      <c r="DC7" s="176"/>
      <c r="DD7" s="176"/>
      <c r="DE7" s="176"/>
      <c r="DF7" s="176"/>
    </row>
    <row r="8" spans="1:110" s="123" customFormat="1" x14ac:dyDescent="0.2">
      <c r="A8" s="180" t="s">
        <v>911</v>
      </c>
      <c r="B8" s="181"/>
      <c r="C8" s="181"/>
      <c r="D8" s="181"/>
      <c r="E8" s="181"/>
      <c r="F8" s="181"/>
      <c r="G8" s="181"/>
      <c r="H8" s="181"/>
      <c r="I8" s="181"/>
      <c r="J8" s="181"/>
      <c r="K8" s="181"/>
      <c r="L8" s="181"/>
      <c r="M8" s="181"/>
      <c r="N8" s="181"/>
      <c r="O8" s="181"/>
      <c r="P8" s="181"/>
      <c r="Q8" s="181"/>
      <c r="R8" s="181"/>
      <c r="S8" s="181"/>
      <c r="T8" s="181"/>
      <c r="U8" s="181"/>
      <c r="V8" s="181"/>
      <c r="W8" s="181"/>
      <c r="X8" s="181"/>
      <c r="Y8" s="181"/>
      <c r="Z8" s="181"/>
      <c r="AA8" s="181"/>
      <c r="AB8" s="181"/>
      <c r="AC8" s="167"/>
      <c r="AD8" s="167"/>
      <c r="AE8" s="167"/>
      <c r="AF8" s="167"/>
      <c r="AG8" s="167"/>
      <c r="AH8" s="167"/>
      <c r="AI8" s="167"/>
      <c r="AJ8" s="167"/>
      <c r="AK8" s="167"/>
      <c r="AL8" s="167"/>
      <c r="AM8" s="167"/>
      <c r="AN8" s="167"/>
      <c r="AO8" s="167"/>
      <c r="AP8" s="167"/>
      <c r="AQ8" s="167"/>
      <c r="AR8" s="167"/>
      <c r="AS8" s="167"/>
      <c r="AT8" s="167"/>
      <c r="AU8" s="167"/>
      <c r="AV8" s="167"/>
      <c r="AW8" s="167"/>
      <c r="AX8" s="167"/>
      <c r="AY8" s="167"/>
      <c r="AZ8" s="176" t="s">
        <v>39</v>
      </c>
      <c r="BA8" s="176"/>
      <c r="BB8" s="176"/>
      <c r="BC8" s="176"/>
      <c r="BD8" s="176"/>
      <c r="BE8" s="176"/>
      <c r="BF8" s="176"/>
      <c r="BG8" s="176"/>
      <c r="BH8" s="176"/>
      <c r="BI8" s="176"/>
      <c r="BJ8" s="176"/>
      <c r="BK8" s="176"/>
      <c r="BL8" s="176"/>
      <c r="BM8" s="176"/>
      <c r="BN8" s="176"/>
      <c r="BO8" s="176"/>
      <c r="BP8" s="176"/>
      <c r="BQ8" s="176"/>
      <c r="BR8" s="176"/>
      <c r="BS8" s="176"/>
      <c r="BT8" s="176"/>
      <c r="BU8" s="176"/>
      <c r="BV8" s="176"/>
      <c r="BW8" s="176" t="s">
        <v>39</v>
      </c>
      <c r="BX8" s="176"/>
      <c r="BY8" s="176"/>
      <c r="BZ8" s="176"/>
      <c r="CA8" s="176"/>
      <c r="CB8" s="176"/>
      <c r="CC8" s="176"/>
      <c r="CD8" s="176"/>
      <c r="CE8" s="176"/>
      <c r="CF8" s="176"/>
      <c r="CG8" s="176"/>
      <c r="CH8" s="176"/>
      <c r="CI8" s="176"/>
      <c r="CJ8" s="176"/>
      <c r="CK8" s="176"/>
      <c r="CL8" s="176"/>
      <c r="CM8" s="176"/>
      <c r="CN8" s="176"/>
      <c r="CO8" s="176" t="s">
        <v>39</v>
      </c>
      <c r="CP8" s="176"/>
      <c r="CQ8" s="176"/>
      <c r="CR8" s="176"/>
      <c r="CS8" s="176"/>
      <c r="CT8" s="176"/>
      <c r="CU8" s="176"/>
      <c r="CV8" s="176"/>
      <c r="CW8" s="176"/>
      <c r="CX8" s="176"/>
      <c r="CY8" s="176"/>
      <c r="CZ8" s="176"/>
      <c r="DA8" s="176"/>
      <c r="DB8" s="176"/>
      <c r="DC8" s="176"/>
      <c r="DD8" s="176"/>
      <c r="DE8" s="176"/>
      <c r="DF8" s="176"/>
    </row>
    <row r="9" spans="1:110" s="123" customFormat="1" x14ac:dyDescent="0.2">
      <c r="A9" s="182"/>
      <c r="B9" s="183"/>
      <c r="C9" s="183"/>
      <c r="D9" s="183"/>
      <c r="E9" s="183"/>
      <c r="F9" s="183"/>
      <c r="G9" s="183"/>
      <c r="H9" s="183"/>
      <c r="I9" s="183"/>
      <c r="J9" s="183"/>
      <c r="K9" s="183"/>
      <c r="L9" s="183"/>
      <c r="M9" s="183"/>
      <c r="N9" s="183"/>
      <c r="O9" s="183"/>
      <c r="P9" s="183"/>
      <c r="Q9" s="183"/>
      <c r="R9" s="183"/>
      <c r="S9" s="183"/>
      <c r="T9" s="183"/>
      <c r="U9" s="183"/>
      <c r="V9" s="183"/>
      <c r="W9" s="183"/>
      <c r="X9" s="183"/>
      <c r="Y9" s="183"/>
      <c r="Z9" s="183"/>
      <c r="AA9" s="183"/>
      <c r="AB9" s="183"/>
      <c r="AC9" s="167"/>
      <c r="AD9" s="167"/>
      <c r="AE9" s="167"/>
      <c r="AF9" s="167"/>
      <c r="AG9" s="167"/>
      <c r="AH9" s="167"/>
      <c r="AI9" s="167"/>
      <c r="AJ9" s="167"/>
      <c r="AK9" s="167"/>
      <c r="AL9" s="167"/>
      <c r="AM9" s="167"/>
      <c r="AN9" s="167"/>
      <c r="AO9" s="167"/>
      <c r="AP9" s="167"/>
      <c r="AQ9" s="167"/>
      <c r="AR9" s="167"/>
      <c r="AS9" s="167"/>
      <c r="AT9" s="167"/>
      <c r="AU9" s="167"/>
      <c r="AV9" s="167"/>
      <c r="AW9" s="167"/>
      <c r="AX9" s="167"/>
      <c r="AY9" s="167"/>
      <c r="AZ9" s="176"/>
      <c r="BA9" s="176"/>
      <c r="BB9" s="176"/>
      <c r="BC9" s="176"/>
      <c r="BD9" s="176"/>
      <c r="BE9" s="176"/>
      <c r="BF9" s="176"/>
      <c r="BG9" s="176"/>
      <c r="BH9" s="176"/>
      <c r="BI9" s="176"/>
      <c r="BJ9" s="176"/>
      <c r="BK9" s="176"/>
      <c r="BL9" s="176"/>
      <c r="BM9" s="176"/>
      <c r="BN9" s="176"/>
      <c r="BO9" s="176"/>
      <c r="BP9" s="176"/>
      <c r="BQ9" s="176"/>
      <c r="BR9" s="176"/>
      <c r="BS9" s="176"/>
      <c r="BT9" s="176"/>
      <c r="BU9" s="176"/>
      <c r="BV9" s="176"/>
      <c r="BW9" s="176"/>
      <c r="BX9" s="176"/>
      <c r="BY9" s="176"/>
      <c r="BZ9" s="176"/>
      <c r="CA9" s="176"/>
      <c r="CB9" s="176"/>
      <c r="CC9" s="176"/>
      <c r="CD9" s="176"/>
      <c r="CE9" s="176"/>
      <c r="CF9" s="176"/>
      <c r="CG9" s="176"/>
      <c r="CH9" s="176"/>
      <c r="CI9" s="176"/>
      <c r="CJ9" s="176"/>
      <c r="CK9" s="176"/>
      <c r="CL9" s="176"/>
      <c r="CM9" s="176"/>
      <c r="CN9" s="176"/>
      <c r="CO9" s="176"/>
      <c r="CP9" s="176"/>
      <c r="CQ9" s="176"/>
      <c r="CR9" s="176"/>
      <c r="CS9" s="176"/>
      <c r="CT9" s="176"/>
      <c r="CU9" s="176"/>
      <c r="CV9" s="176"/>
      <c r="CW9" s="176"/>
      <c r="CX9" s="176"/>
      <c r="CY9" s="176"/>
      <c r="CZ9" s="176"/>
      <c r="DA9" s="176"/>
      <c r="DB9" s="176"/>
      <c r="DC9" s="176"/>
      <c r="DD9" s="176"/>
      <c r="DE9" s="176"/>
      <c r="DF9" s="176"/>
    </row>
    <row r="10" spans="1:110" s="123" customFormat="1" ht="38.25" customHeight="1" x14ac:dyDescent="0.2">
      <c r="A10" s="158" t="s">
        <v>912</v>
      </c>
      <c r="B10" s="159"/>
      <c r="C10" s="159"/>
      <c r="D10" s="159"/>
      <c r="E10" s="159"/>
      <c r="F10" s="159"/>
      <c r="G10" s="159"/>
      <c r="H10" s="159"/>
      <c r="I10" s="159"/>
      <c r="J10" s="159"/>
      <c r="K10" s="159"/>
      <c r="L10" s="159"/>
      <c r="M10" s="159"/>
      <c r="N10" s="159"/>
      <c r="O10" s="159"/>
      <c r="P10" s="159"/>
      <c r="Q10" s="159"/>
      <c r="R10" s="159"/>
      <c r="S10" s="159"/>
      <c r="T10" s="159"/>
      <c r="U10" s="159"/>
      <c r="V10" s="159"/>
      <c r="W10" s="159"/>
      <c r="X10" s="159"/>
      <c r="Y10" s="159"/>
      <c r="Z10" s="159"/>
      <c r="AA10" s="159"/>
      <c r="AB10" s="184"/>
      <c r="AC10" s="167" t="s">
        <v>909</v>
      </c>
      <c r="AD10" s="167"/>
      <c r="AE10" s="167"/>
      <c r="AF10" s="167"/>
      <c r="AG10" s="167"/>
      <c r="AH10" s="167"/>
      <c r="AI10" s="167" t="s">
        <v>913</v>
      </c>
      <c r="AJ10" s="167"/>
      <c r="AK10" s="167"/>
      <c r="AL10" s="167"/>
      <c r="AM10" s="167"/>
      <c r="AN10" s="167"/>
      <c r="AO10" s="167"/>
      <c r="AP10" s="167"/>
      <c r="AQ10" s="167"/>
      <c r="AR10" s="167"/>
      <c r="AS10" s="167"/>
      <c r="AT10" s="167"/>
      <c r="AU10" s="167"/>
      <c r="AV10" s="167"/>
      <c r="AW10" s="167"/>
      <c r="AX10" s="167"/>
      <c r="AY10" s="167"/>
      <c r="AZ10" s="176" t="s">
        <v>39</v>
      </c>
      <c r="BA10" s="176"/>
      <c r="BB10" s="176"/>
      <c r="BC10" s="176"/>
      <c r="BD10" s="176"/>
      <c r="BE10" s="176"/>
      <c r="BF10" s="176"/>
      <c r="BG10" s="176"/>
      <c r="BH10" s="176"/>
      <c r="BI10" s="176"/>
      <c r="BJ10" s="176"/>
      <c r="BK10" s="176"/>
      <c r="BL10" s="176"/>
      <c r="BM10" s="176"/>
      <c r="BN10" s="176"/>
      <c r="BO10" s="176"/>
      <c r="BP10" s="176"/>
      <c r="BQ10" s="176"/>
      <c r="BR10" s="176"/>
      <c r="BS10" s="176"/>
      <c r="BT10" s="176"/>
      <c r="BU10" s="176"/>
      <c r="BV10" s="176"/>
      <c r="BW10" s="176" t="s">
        <v>39</v>
      </c>
      <c r="BX10" s="176"/>
      <c r="BY10" s="176"/>
      <c r="BZ10" s="176"/>
      <c r="CA10" s="176"/>
      <c r="CB10" s="176"/>
      <c r="CC10" s="176"/>
      <c r="CD10" s="176"/>
      <c r="CE10" s="176"/>
      <c r="CF10" s="176"/>
      <c r="CG10" s="176"/>
      <c r="CH10" s="176"/>
      <c r="CI10" s="176"/>
      <c r="CJ10" s="176"/>
      <c r="CK10" s="176"/>
      <c r="CL10" s="176"/>
      <c r="CM10" s="176"/>
      <c r="CN10" s="176"/>
      <c r="CO10" s="176" t="s">
        <v>39</v>
      </c>
      <c r="CP10" s="176"/>
      <c r="CQ10" s="176"/>
      <c r="CR10" s="176"/>
      <c r="CS10" s="176"/>
      <c r="CT10" s="176"/>
      <c r="CU10" s="176"/>
      <c r="CV10" s="176"/>
      <c r="CW10" s="176"/>
      <c r="CX10" s="176"/>
      <c r="CY10" s="176"/>
      <c r="CZ10" s="176"/>
      <c r="DA10" s="176"/>
      <c r="DB10" s="176"/>
      <c r="DC10" s="176"/>
      <c r="DD10" s="176"/>
      <c r="DE10" s="176"/>
      <c r="DF10" s="176"/>
    </row>
    <row r="11" spans="1:110" s="123" customFormat="1" ht="50.25" customHeight="1" x14ac:dyDescent="0.2">
      <c r="A11" s="185" t="s">
        <v>914</v>
      </c>
      <c r="B11" s="186"/>
      <c r="C11" s="186"/>
      <c r="D11" s="186"/>
      <c r="E11" s="186"/>
      <c r="F11" s="186"/>
      <c r="G11" s="186"/>
      <c r="H11" s="186"/>
      <c r="I11" s="186"/>
      <c r="J11" s="186"/>
      <c r="K11" s="186"/>
      <c r="L11" s="186"/>
      <c r="M11" s="186"/>
      <c r="N11" s="186"/>
      <c r="O11" s="186"/>
      <c r="P11" s="186"/>
      <c r="Q11" s="186"/>
      <c r="R11" s="186"/>
      <c r="S11" s="186"/>
      <c r="T11" s="186"/>
      <c r="U11" s="186"/>
      <c r="V11" s="186"/>
      <c r="W11" s="186"/>
      <c r="X11" s="186"/>
      <c r="Y11" s="186"/>
      <c r="Z11" s="186"/>
      <c r="AA11" s="186"/>
      <c r="AB11" s="187"/>
      <c r="AC11" s="168" t="s">
        <v>909</v>
      </c>
      <c r="AD11" s="169"/>
      <c r="AE11" s="169"/>
      <c r="AF11" s="169"/>
      <c r="AG11" s="169"/>
      <c r="AH11" s="170"/>
      <c r="AI11" s="168" t="s">
        <v>915</v>
      </c>
      <c r="AJ11" s="169"/>
      <c r="AK11" s="169"/>
      <c r="AL11" s="169"/>
      <c r="AM11" s="169"/>
      <c r="AN11" s="169"/>
      <c r="AO11" s="169"/>
      <c r="AP11" s="169"/>
      <c r="AQ11" s="169"/>
      <c r="AR11" s="169"/>
      <c r="AS11" s="169"/>
      <c r="AT11" s="169"/>
      <c r="AU11" s="169"/>
      <c r="AV11" s="169"/>
      <c r="AW11" s="169"/>
      <c r="AX11" s="169"/>
      <c r="AY11" s="170"/>
      <c r="AZ11" s="188" t="s">
        <v>39</v>
      </c>
      <c r="BA11" s="189"/>
      <c r="BB11" s="189"/>
      <c r="BC11" s="189"/>
      <c r="BD11" s="189"/>
      <c r="BE11" s="189"/>
      <c r="BF11" s="189"/>
      <c r="BG11" s="189"/>
      <c r="BH11" s="189"/>
      <c r="BI11" s="189"/>
      <c r="BJ11" s="189"/>
      <c r="BK11" s="189"/>
      <c r="BL11" s="189"/>
      <c r="BM11" s="189"/>
      <c r="BN11" s="189"/>
      <c r="BO11" s="189"/>
      <c r="BP11" s="189"/>
      <c r="BQ11" s="189"/>
      <c r="BR11" s="189"/>
      <c r="BS11" s="189"/>
      <c r="BT11" s="189"/>
      <c r="BU11" s="189"/>
      <c r="BV11" s="190"/>
      <c r="BW11" s="176" t="s">
        <v>39</v>
      </c>
      <c r="BX11" s="176"/>
      <c r="BY11" s="176"/>
      <c r="BZ11" s="176"/>
      <c r="CA11" s="176"/>
      <c r="CB11" s="176"/>
      <c r="CC11" s="176"/>
      <c r="CD11" s="176"/>
      <c r="CE11" s="176"/>
      <c r="CF11" s="176"/>
      <c r="CG11" s="176"/>
      <c r="CH11" s="176"/>
      <c r="CI11" s="176"/>
      <c r="CJ11" s="176"/>
      <c r="CK11" s="176"/>
      <c r="CL11" s="176"/>
      <c r="CM11" s="176"/>
      <c r="CN11" s="176"/>
      <c r="CO11" s="188" t="str">
        <f t="shared" ref="CO11:CO17" si="0">AZ11</f>
        <v>-</v>
      </c>
      <c r="CP11" s="189"/>
      <c r="CQ11" s="189"/>
      <c r="CR11" s="189"/>
      <c r="CS11" s="189"/>
      <c r="CT11" s="189"/>
      <c r="CU11" s="189"/>
      <c r="CV11" s="189"/>
      <c r="CW11" s="189"/>
      <c r="CX11" s="189"/>
      <c r="CY11" s="189"/>
      <c r="CZ11" s="189"/>
      <c r="DA11" s="189"/>
      <c r="DB11" s="189"/>
      <c r="DC11" s="189"/>
      <c r="DD11" s="189"/>
      <c r="DE11" s="189"/>
      <c r="DF11" s="190"/>
    </row>
    <row r="12" spans="1:110" s="123" customFormat="1" ht="53.25" customHeight="1" x14ac:dyDescent="0.2">
      <c r="A12" s="185" t="s">
        <v>916</v>
      </c>
      <c r="B12" s="186"/>
      <c r="C12" s="186"/>
      <c r="D12" s="186"/>
      <c r="E12" s="186"/>
      <c r="F12" s="186"/>
      <c r="G12" s="186"/>
      <c r="H12" s="186"/>
      <c r="I12" s="186"/>
      <c r="J12" s="186"/>
      <c r="K12" s="186"/>
      <c r="L12" s="186"/>
      <c r="M12" s="186"/>
      <c r="N12" s="186"/>
      <c r="O12" s="186"/>
      <c r="P12" s="186"/>
      <c r="Q12" s="186"/>
      <c r="R12" s="186"/>
      <c r="S12" s="186"/>
      <c r="T12" s="186"/>
      <c r="U12" s="186"/>
      <c r="V12" s="186"/>
      <c r="W12" s="186"/>
      <c r="X12" s="186"/>
      <c r="Y12" s="186"/>
      <c r="Z12" s="186"/>
      <c r="AA12" s="186"/>
      <c r="AB12" s="187"/>
      <c r="AC12" s="167" t="s">
        <v>909</v>
      </c>
      <c r="AD12" s="167"/>
      <c r="AE12" s="167"/>
      <c r="AF12" s="167"/>
      <c r="AG12" s="167"/>
      <c r="AH12" s="167"/>
      <c r="AI12" s="167" t="s">
        <v>917</v>
      </c>
      <c r="AJ12" s="167"/>
      <c r="AK12" s="167"/>
      <c r="AL12" s="167"/>
      <c r="AM12" s="167"/>
      <c r="AN12" s="167"/>
      <c r="AO12" s="167"/>
      <c r="AP12" s="167"/>
      <c r="AQ12" s="167"/>
      <c r="AR12" s="167"/>
      <c r="AS12" s="167"/>
      <c r="AT12" s="167"/>
      <c r="AU12" s="167"/>
      <c r="AV12" s="167"/>
      <c r="AW12" s="167"/>
      <c r="AX12" s="167"/>
      <c r="AY12" s="167"/>
      <c r="AZ12" s="176" t="s">
        <v>39</v>
      </c>
      <c r="BA12" s="176"/>
      <c r="BB12" s="176"/>
      <c r="BC12" s="176"/>
      <c r="BD12" s="176"/>
      <c r="BE12" s="176"/>
      <c r="BF12" s="176"/>
      <c r="BG12" s="176"/>
      <c r="BH12" s="176"/>
      <c r="BI12" s="176"/>
      <c r="BJ12" s="176"/>
      <c r="BK12" s="176"/>
      <c r="BL12" s="176"/>
      <c r="BM12" s="176"/>
      <c r="BN12" s="176"/>
      <c r="BO12" s="176"/>
      <c r="BP12" s="176"/>
      <c r="BQ12" s="176"/>
      <c r="BR12" s="176"/>
      <c r="BS12" s="176"/>
      <c r="BT12" s="176"/>
      <c r="BU12" s="176"/>
      <c r="BV12" s="176"/>
      <c r="BW12" s="176" t="s">
        <v>39</v>
      </c>
      <c r="BX12" s="176"/>
      <c r="BY12" s="176"/>
      <c r="BZ12" s="176"/>
      <c r="CA12" s="176"/>
      <c r="CB12" s="176"/>
      <c r="CC12" s="176"/>
      <c r="CD12" s="176"/>
      <c r="CE12" s="176"/>
      <c r="CF12" s="176"/>
      <c r="CG12" s="176"/>
      <c r="CH12" s="176"/>
      <c r="CI12" s="176"/>
      <c r="CJ12" s="176"/>
      <c r="CK12" s="176"/>
      <c r="CL12" s="176"/>
      <c r="CM12" s="176"/>
      <c r="CN12" s="176"/>
      <c r="CO12" s="176" t="str">
        <f>AZ12</f>
        <v>-</v>
      </c>
      <c r="CP12" s="176"/>
      <c r="CQ12" s="176"/>
      <c r="CR12" s="176"/>
      <c r="CS12" s="176"/>
      <c r="CT12" s="176"/>
      <c r="CU12" s="176"/>
      <c r="CV12" s="176"/>
      <c r="CW12" s="176"/>
      <c r="CX12" s="176"/>
      <c r="CY12" s="176"/>
      <c r="CZ12" s="176"/>
      <c r="DA12" s="176"/>
      <c r="DB12" s="176"/>
      <c r="DC12" s="176"/>
      <c r="DD12" s="176"/>
      <c r="DE12" s="176"/>
      <c r="DF12" s="176"/>
    </row>
    <row r="13" spans="1:110" s="123" customFormat="1" ht="51.75" customHeight="1" x14ac:dyDescent="0.2">
      <c r="A13" s="185" t="s">
        <v>918</v>
      </c>
      <c r="B13" s="186"/>
      <c r="C13" s="186"/>
      <c r="D13" s="186"/>
      <c r="E13" s="186"/>
      <c r="F13" s="186"/>
      <c r="G13" s="186"/>
      <c r="H13" s="186"/>
      <c r="I13" s="186"/>
      <c r="J13" s="186"/>
      <c r="K13" s="186"/>
      <c r="L13" s="186"/>
      <c r="M13" s="186"/>
      <c r="N13" s="186"/>
      <c r="O13" s="186"/>
      <c r="P13" s="186"/>
      <c r="Q13" s="186"/>
      <c r="R13" s="186"/>
      <c r="S13" s="186"/>
      <c r="T13" s="186"/>
      <c r="U13" s="186"/>
      <c r="V13" s="186"/>
      <c r="W13" s="186"/>
      <c r="X13" s="186"/>
      <c r="Y13" s="186"/>
      <c r="Z13" s="186"/>
      <c r="AA13" s="186"/>
      <c r="AB13" s="187"/>
      <c r="AC13" s="171" t="s">
        <v>909</v>
      </c>
      <c r="AD13" s="172"/>
      <c r="AE13" s="172"/>
      <c r="AF13" s="172"/>
      <c r="AG13" s="172"/>
      <c r="AH13" s="173"/>
      <c r="AI13" s="168" t="s">
        <v>919</v>
      </c>
      <c r="AJ13" s="169"/>
      <c r="AK13" s="169"/>
      <c r="AL13" s="169"/>
      <c r="AM13" s="169"/>
      <c r="AN13" s="169"/>
      <c r="AO13" s="169"/>
      <c r="AP13" s="169"/>
      <c r="AQ13" s="169"/>
      <c r="AR13" s="169"/>
      <c r="AS13" s="169"/>
      <c r="AT13" s="169"/>
      <c r="AU13" s="169"/>
      <c r="AV13" s="169"/>
      <c r="AW13" s="169"/>
      <c r="AX13" s="169"/>
      <c r="AY13" s="170"/>
      <c r="AZ13" s="188" t="s">
        <v>39</v>
      </c>
      <c r="BA13" s="189"/>
      <c r="BB13" s="189"/>
      <c r="BC13" s="189"/>
      <c r="BD13" s="189"/>
      <c r="BE13" s="189"/>
      <c r="BF13" s="189"/>
      <c r="BG13" s="189"/>
      <c r="BH13" s="189"/>
      <c r="BI13" s="189"/>
      <c r="BJ13" s="189"/>
      <c r="BK13" s="189"/>
      <c r="BL13" s="189"/>
      <c r="BM13" s="189"/>
      <c r="BN13" s="189"/>
      <c r="BO13" s="189"/>
      <c r="BP13" s="189"/>
      <c r="BQ13" s="189"/>
      <c r="BR13" s="189"/>
      <c r="BS13" s="189"/>
      <c r="BT13" s="189"/>
      <c r="BU13" s="189"/>
      <c r="BV13" s="190"/>
      <c r="BW13" s="176" t="s">
        <v>39</v>
      </c>
      <c r="BX13" s="176"/>
      <c r="BY13" s="176"/>
      <c r="BZ13" s="176"/>
      <c r="CA13" s="176"/>
      <c r="CB13" s="176"/>
      <c r="CC13" s="176"/>
      <c r="CD13" s="176"/>
      <c r="CE13" s="176"/>
      <c r="CF13" s="176"/>
      <c r="CG13" s="176"/>
      <c r="CH13" s="176"/>
      <c r="CI13" s="176"/>
      <c r="CJ13" s="176"/>
      <c r="CK13" s="176"/>
      <c r="CL13" s="176"/>
      <c r="CM13" s="176"/>
      <c r="CN13" s="176"/>
      <c r="CO13" s="176" t="str">
        <f>AZ13</f>
        <v>-</v>
      </c>
      <c r="CP13" s="176"/>
      <c r="CQ13" s="176"/>
      <c r="CR13" s="176"/>
      <c r="CS13" s="176"/>
      <c r="CT13" s="176"/>
      <c r="CU13" s="176"/>
      <c r="CV13" s="176"/>
      <c r="CW13" s="176"/>
      <c r="CX13" s="176"/>
      <c r="CY13" s="176"/>
      <c r="CZ13" s="176"/>
      <c r="DA13" s="176"/>
      <c r="DB13" s="176"/>
      <c r="DC13" s="176"/>
      <c r="DD13" s="176"/>
      <c r="DE13" s="176"/>
      <c r="DF13" s="176"/>
    </row>
    <row r="14" spans="1:110" s="123" customFormat="1" ht="54.75" customHeight="1" x14ac:dyDescent="0.2">
      <c r="A14" s="185" t="s">
        <v>920</v>
      </c>
      <c r="B14" s="186"/>
      <c r="C14" s="186"/>
      <c r="D14" s="186"/>
      <c r="E14" s="186"/>
      <c r="F14" s="186"/>
      <c r="G14" s="186"/>
      <c r="H14" s="186"/>
      <c r="I14" s="186"/>
      <c r="J14" s="186"/>
      <c r="K14" s="186"/>
      <c r="L14" s="186"/>
      <c r="M14" s="186"/>
      <c r="N14" s="186"/>
      <c r="O14" s="186"/>
      <c r="P14" s="186"/>
      <c r="Q14" s="186"/>
      <c r="R14" s="186"/>
      <c r="S14" s="186"/>
      <c r="T14" s="186"/>
      <c r="U14" s="186"/>
      <c r="V14" s="186"/>
      <c r="W14" s="186"/>
      <c r="X14" s="186"/>
      <c r="Y14" s="186"/>
      <c r="Z14" s="186"/>
      <c r="AA14" s="186"/>
      <c r="AB14" s="187"/>
      <c r="AC14" s="167" t="s">
        <v>909</v>
      </c>
      <c r="AD14" s="167"/>
      <c r="AE14" s="167"/>
      <c r="AF14" s="167"/>
      <c r="AG14" s="167"/>
      <c r="AH14" s="167"/>
      <c r="AI14" s="167" t="s">
        <v>921</v>
      </c>
      <c r="AJ14" s="167"/>
      <c r="AK14" s="167"/>
      <c r="AL14" s="167"/>
      <c r="AM14" s="167"/>
      <c r="AN14" s="167"/>
      <c r="AO14" s="167"/>
      <c r="AP14" s="167"/>
      <c r="AQ14" s="167"/>
      <c r="AR14" s="167"/>
      <c r="AS14" s="167"/>
      <c r="AT14" s="167"/>
      <c r="AU14" s="167"/>
      <c r="AV14" s="167"/>
      <c r="AW14" s="167"/>
      <c r="AX14" s="167"/>
      <c r="AY14" s="167"/>
      <c r="AZ14" s="176" t="s">
        <v>39</v>
      </c>
      <c r="BA14" s="176"/>
      <c r="BB14" s="176"/>
      <c r="BC14" s="176"/>
      <c r="BD14" s="176"/>
      <c r="BE14" s="176"/>
      <c r="BF14" s="176"/>
      <c r="BG14" s="176"/>
      <c r="BH14" s="176"/>
      <c r="BI14" s="176"/>
      <c r="BJ14" s="176"/>
      <c r="BK14" s="176"/>
      <c r="BL14" s="176"/>
      <c r="BM14" s="176"/>
      <c r="BN14" s="176"/>
      <c r="BO14" s="176"/>
      <c r="BP14" s="176"/>
      <c r="BQ14" s="176"/>
      <c r="BR14" s="176"/>
      <c r="BS14" s="176"/>
      <c r="BT14" s="176"/>
      <c r="BU14" s="176"/>
      <c r="BV14" s="176"/>
      <c r="BW14" s="176" t="s">
        <v>39</v>
      </c>
      <c r="BX14" s="176"/>
      <c r="BY14" s="176"/>
      <c r="BZ14" s="176"/>
      <c r="CA14" s="176"/>
      <c r="CB14" s="176"/>
      <c r="CC14" s="176"/>
      <c r="CD14" s="176"/>
      <c r="CE14" s="176"/>
      <c r="CF14" s="176"/>
      <c r="CG14" s="176"/>
      <c r="CH14" s="176"/>
      <c r="CI14" s="176"/>
      <c r="CJ14" s="176"/>
      <c r="CK14" s="176"/>
      <c r="CL14" s="176"/>
      <c r="CM14" s="176"/>
      <c r="CN14" s="176"/>
      <c r="CO14" s="176" t="str">
        <f t="shared" si="0"/>
        <v>-</v>
      </c>
      <c r="CP14" s="176"/>
      <c r="CQ14" s="176"/>
      <c r="CR14" s="176"/>
      <c r="CS14" s="176"/>
      <c r="CT14" s="176"/>
      <c r="CU14" s="176"/>
      <c r="CV14" s="176"/>
      <c r="CW14" s="176"/>
      <c r="CX14" s="176"/>
      <c r="CY14" s="176"/>
      <c r="CZ14" s="176"/>
      <c r="DA14" s="176"/>
      <c r="DB14" s="176"/>
      <c r="DC14" s="176"/>
      <c r="DD14" s="176"/>
      <c r="DE14" s="176"/>
      <c r="DF14" s="176"/>
    </row>
    <row r="15" spans="1:110" s="123" customFormat="1" ht="35.25" customHeight="1" x14ac:dyDescent="0.2">
      <c r="A15" s="158" t="s">
        <v>922</v>
      </c>
      <c r="B15" s="159"/>
      <c r="C15" s="159"/>
      <c r="D15" s="159"/>
      <c r="E15" s="159"/>
      <c r="F15" s="159"/>
      <c r="G15" s="159"/>
      <c r="H15" s="159"/>
      <c r="I15" s="159"/>
      <c r="J15" s="159"/>
      <c r="K15" s="159"/>
      <c r="L15" s="159"/>
      <c r="M15" s="159"/>
      <c r="N15" s="159"/>
      <c r="O15" s="159"/>
      <c r="P15" s="159"/>
      <c r="Q15" s="159"/>
      <c r="R15" s="159"/>
      <c r="S15" s="159"/>
      <c r="T15" s="159"/>
      <c r="U15" s="159"/>
      <c r="V15" s="159"/>
      <c r="W15" s="159"/>
      <c r="X15" s="159"/>
      <c r="Y15" s="159"/>
      <c r="Z15" s="159"/>
      <c r="AA15" s="159"/>
      <c r="AB15" s="184"/>
      <c r="AC15" s="167" t="s">
        <v>909</v>
      </c>
      <c r="AD15" s="167"/>
      <c r="AE15" s="167"/>
      <c r="AF15" s="167"/>
      <c r="AG15" s="167"/>
      <c r="AH15" s="167"/>
      <c r="AI15" s="167" t="s">
        <v>923</v>
      </c>
      <c r="AJ15" s="167"/>
      <c r="AK15" s="167"/>
      <c r="AL15" s="167"/>
      <c r="AM15" s="167"/>
      <c r="AN15" s="167"/>
      <c r="AO15" s="167"/>
      <c r="AP15" s="167"/>
      <c r="AQ15" s="167"/>
      <c r="AR15" s="167"/>
      <c r="AS15" s="167"/>
      <c r="AT15" s="167"/>
      <c r="AU15" s="167"/>
      <c r="AV15" s="167"/>
      <c r="AW15" s="167"/>
      <c r="AX15" s="167"/>
      <c r="AY15" s="167"/>
      <c r="AZ15" s="176" t="s">
        <v>39</v>
      </c>
      <c r="BA15" s="176"/>
      <c r="BB15" s="176"/>
      <c r="BC15" s="176"/>
      <c r="BD15" s="176"/>
      <c r="BE15" s="176"/>
      <c r="BF15" s="176"/>
      <c r="BG15" s="176"/>
      <c r="BH15" s="176"/>
      <c r="BI15" s="176"/>
      <c r="BJ15" s="176"/>
      <c r="BK15" s="176"/>
      <c r="BL15" s="176"/>
      <c r="BM15" s="176"/>
      <c r="BN15" s="176"/>
      <c r="BO15" s="176"/>
      <c r="BP15" s="176"/>
      <c r="BQ15" s="176"/>
      <c r="BR15" s="176"/>
      <c r="BS15" s="176"/>
      <c r="BT15" s="176"/>
      <c r="BU15" s="176"/>
      <c r="BV15" s="176"/>
      <c r="BW15" s="176" t="s">
        <v>39</v>
      </c>
      <c r="BX15" s="176"/>
      <c r="BY15" s="176"/>
      <c r="BZ15" s="176"/>
      <c r="CA15" s="176"/>
      <c r="CB15" s="176"/>
      <c r="CC15" s="176"/>
      <c r="CD15" s="176"/>
      <c r="CE15" s="176"/>
      <c r="CF15" s="176"/>
      <c r="CG15" s="176"/>
      <c r="CH15" s="176"/>
      <c r="CI15" s="176"/>
      <c r="CJ15" s="176"/>
      <c r="CK15" s="176"/>
      <c r="CL15" s="176"/>
      <c r="CM15" s="176"/>
      <c r="CN15" s="176"/>
      <c r="CO15" s="176" t="str">
        <f t="shared" si="0"/>
        <v>-</v>
      </c>
      <c r="CP15" s="176"/>
      <c r="CQ15" s="176"/>
      <c r="CR15" s="176"/>
      <c r="CS15" s="176"/>
      <c r="CT15" s="176"/>
      <c r="CU15" s="176"/>
      <c r="CV15" s="176"/>
      <c r="CW15" s="176"/>
      <c r="CX15" s="176"/>
      <c r="CY15" s="176"/>
      <c r="CZ15" s="176"/>
      <c r="DA15" s="176"/>
      <c r="DB15" s="176"/>
      <c r="DC15" s="176"/>
      <c r="DD15" s="176"/>
      <c r="DE15" s="176"/>
      <c r="DF15" s="176"/>
    </row>
    <row r="16" spans="1:110" s="123" customFormat="1" ht="34.5" customHeight="1" x14ac:dyDescent="0.2">
      <c r="A16" s="185" t="s">
        <v>924</v>
      </c>
      <c r="B16" s="186"/>
      <c r="C16" s="186"/>
      <c r="D16" s="186"/>
      <c r="E16" s="186"/>
      <c r="F16" s="186"/>
      <c r="G16" s="186"/>
      <c r="H16" s="186"/>
      <c r="I16" s="186"/>
      <c r="J16" s="186"/>
      <c r="K16" s="186"/>
      <c r="L16" s="186"/>
      <c r="M16" s="186"/>
      <c r="N16" s="186"/>
      <c r="O16" s="186"/>
      <c r="P16" s="186"/>
      <c r="Q16" s="186"/>
      <c r="R16" s="186"/>
      <c r="S16" s="186"/>
      <c r="T16" s="186"/>
      <c r="U16" s="186"/>
      <c r="V16" s="186"/>
      <c r="W16" s="186"/>
      <c r="X16" s="186"/>
      <c r="Y16" s="186"/>
      <c r="Z16" s="186"/>
      <c r="AA16" s="186"/>
      <c r="AB16" s="187"/>
      <c r="AC16" s="168" t="s">
        <v>909</v>
      </c>
      <c r="AD16" s="169"/>
      <c r="AE16" s="169"/>
      <c r="AF16" s="169"/>
      <c r="AG16" s="169"/>
      <c r="AH16" s="170"/>
      <c r="AI16" s="167" t="s">
        <v>925</v>
      </c>
      <c r="AJ16" s="167"/>
      <c r="AK16" s="167"/>
      <c r="AL16" s="167"/>
      <c r="AM16" s="167"/>
      <c r="AN16" s="167"/>
      <c r="AO16" s="167"/>
      <c r="AP16" s="167"/>
      <c r="AQ16" s="167"/>
      <c r="AR16" s="167"/>
      <c r="AS16" s="167"/>
      <c r="AT16" s="167"/>
      <c r="AU16" s="167"/>
      <c r="AV16" s="167"/>
      <c r="AW16" s="167"/>
      <c r="AX16" s="167"/>
      <c r="AY16" s="167"/>
      <c r="AZ16" s="188" t="s">
        <v>39</v>
      </c>
      <c r="BA16" s="189"/>
      <c r="BB16" s="189"/>
      <c r="BC16" s="189"/>
      <c r="BD16" s="189"/>
      <c r="BE16" s="189"/>
      <c r="BF16" s="189"/>
      <c r="BG16" s="189"/>
      <c r="BH16" s="189"/>
      <c r="BI16" s="189"/>
      <c r="BJ16" s="189"/>
      <c r="BK16" s="189"/>
      <c r="BL16" s="189"/>
      <c r="BM16" s="189"/>
      <c r="BN16" s="189"/>
      <c r="BO16" s="189"/>
      <c r="BP16" s="189"/>
      <c r="BQ16" s="189"/>
      <c r="BR16" s="189"/>
      <c r="BS16" s="189"/>
      <c r="BT16" s="189"/>
      <c r="BU16" s="189"/>
      <c r="BV16" s="190"/>
      <c r="BW16" s="188" t="s">
        <v>39</v>
      </c>
      <c r="BX16" s="189"/>
      <c r="BY16" s="189"/>
      <c r="BZ16" s="189"/>
      <c r="CA16" s="189"/>
      <c r="CB16" s="189"/>
      <c r="CC16" s="189"/>
      <c r="CD16" s="189"/>
      <c r="CE16" s="189"/>
      <c r="CF16" s="189"/>
      <c r="CG16" s="189"/>
      <c r="CH16" s="189"/>
      <c r="CI16" s="189"/>
      <c r="CJ16" s="189"/>
      <c r="CK16" s="189"/>
      <c r="CL16" s="189"/>
      <c r="CM16" s="189"/>
      <c r="CN16" s="190"/>
      <c r="CO16" s="188" t="str">
        <f>CO17</f>
        <v>-</v>
      </c>
      <c r="CP16" s="189"/>
      <c r="CQ16" s="189"/>
      <c r="CR16" s="189"/>
      <c r="CS16" s="189"/>
      <c r="CT16" s="189"/>
      <c r="CU16" s="189"/>
      <c r="CV16" s="189"/>
      <c r="CW16" s="189"/>
      <c r="CX16" s="189"/>
      <c r="CY16" s="189"/>
      <c r="CZ16" s="189"/>
      <c r="DA16" s="189"/>
      <c r="DB16" s="189"/>
      <c r="DC16" s="189"/>
      <c r="DD16" s="189"/>
      <c r="DE16" s="189"/>
      <c r="DF16" s="190"/>
    </row>
    <row r="17" spans="1:110" s="123" customFormat="1" ht="36.75" customHeight="1" x14ac:dyDescent="0.2">
      <c r="A17" s="158" t="s">
        <v>926</v>
      </c>
      <c r="B17" s="159"/>
      <c r="C17" s="159"/>
      <c r="D17" s="159"/>
      <c r="E17" s="159"/>
      <c r="F17" s="159"/>
      <c r="G17" s="159"/>
      <c r="H17" s="159"/>
      <c r="I17" s="159"/>
      <c r="J17" s="159"/>
      <c r="K17" s="159"/>
      <c r="L17" s="159"/>
      <c r="M17" s="159"/>
      <c r="N17" s="159"/>
      <c r="O17" s="159"/>
      <c r="P17" s="159"/>
      <c r="Q17" s="159"/>
      <c r="R17" s="159"/>
      <c r="S17" s="159"/>
      <c r="T17" s="159"/>
      <c r="U17" s="159"/>
      <c r="V17" s="159"/>
      <c r="W17" s="159"/>
      <c r="X17" s="159"/>
      <c r="Y17" s="159"/>
      <c r="Z17" s="159"/>
      <c r="AA17" s="159"/>
      <c r="AB17" s="184"/>
      <c r="AC17" s="167" t="s">
        <v>909</v>
      </c>
      <c r="AD17" s="167"/>
      <c r="AE17" s="167"/>
      <c r="AF17" s="167"/>
      <c r="AG17" s="167"/>
      <c r="AH17" s="167"/>
      <c r="AI17" s="167" t="s">
        <v>927</v>
      </c>
      <c r="AJ17" s="167"/>
      <c r="AK17" s="167"/>
      <c r="AL17" s="167"/>
      <c r="AM17" s="167"/>
      <c r="AN17" s="167"/>
      <c r="AO17" s="167"/>
      <c r="AP17" s="167"/>
      <c r="AQ17" s="167"/>
      <c r="AR17" s="167"/>
      <c r="AS17" s="167"/>
      <c r="AT17" s="167"/>
      <c r="AU17" s="167"/>
      <c r="AV17" s="167"/>
      <c r="AW17" s="167"/>
      <c r="AX17" s="167"/>
      <c r="AY17" s="167"/>
      <c r="AZ17" s="176" t="s">
        <v>39</v>
      </c>
      <c r="BA17" s="176"/>
      <c r="BB17" s="176"/>
      <c r="BC17" s="176"/>
      <c r="BD17" s="176"/>
      <c r="BE17" s="176"/>
      <c r="BF17" s="176"/>
      <c r="BG17" s="176"/>
      <c r="BH17" s="176"/>
      <c r="BI17" s="176"/>
      <c r="BJ17" s="176"/>
      <c r="BK17" s="176"/>
      <c r="BL17" s="176"/>
      <c r="BM17" s="176"/>
      <c r="BN17" s="176"/>
      <c r="BO17" s="176"/>
      <c r="BP17" s="176"/>
      <c r="BQ17" s="176"/>
      <c r="BR17" s="176"/>
      <c r="BS17" s="176"/>
      <c r="BT17" s="176"/>
      <c r="BU17" s="176"/>
      <c r="BV17" s="176"/>
      <c r="BW17" s="176" t="s">
        <v>39</v>
      </c>
      <c r="BX17" s="176"/>
      <c r="BY17" s="176"/>
      <c r="BZ17" s="176"/>
      <c r="CA17" s="176"/>
      <c r="CB17" s="176"/>
      <c r="CC17" s="176"/>
      <c r="CD17" s="176"/>
      <c r="CE17" s="176"/>
      <c r="CF17" s="176"/>
      <c r="CG17" s="176"/>
      <c r="CH17" s="176"/>
      <c r="CI17" s="176"/>
      <c r="CJ17" s="176"/>
      <c r="CK17" s="176"/>
      <c r="CL17" s="176"/>
      <c r="CM17" s="176"/>
      <c r="CN17" s="176"/>
      <c r="CO17" s="176" t="str">
        <f t="shared" si="0"/>
        <v>-</v>
      </c>
      <c r="CP17" s="176"/>
      <c r="CQ17" s="176"/>
      <c r="CR17" s="176"/>
      <c r="CS17" s="176"/>
      <c r="CT17" s="176"/>
      <c r="CU17" s="176"/>
      <c r="CV17" s="176"/>
      <c r="CW17" s="176"/>
      <c r="CX17" s="176"/>
      <c r="CY17" s="176"/>
      <c r="CZ17" s="176"/>
      <c r="DA17" s="176"/>
      <c r="DB17" s="176"/>
      <c r="DC17" s="176"/>
      <c r="DD17" s="176"/>
      <c r="DE17" s="176"/>
      <c r="DF17" s="176"/>
    </row>
    <row r="18" spans="1:110" s="123" customFormat="1" ht="21.75" customHeight="1" x14ac:dyDescent="0.2">
      <c r="A18" s="158" t="s">
        <v>928</v>
      </c>
      <c r="B18" s="159"/>
      <c r="C18" s="159"/>
      <c r="D18" s="159"/>
      <c r="E18" s="159"/>
      <c r="F18" s="159"/>
      <c r="G18" s="159"/>
      <c r="H18" s="159"/>
      <c r="I18" s="159"/>
      <c r="J18" s="159"/>
      <c r="K18" s="159"/>
      <c r="L18" s="159"/>
      <c r="M18" s="159"/>
      <c r="N18" s="159"/>
      <c r="O18" s="159"/>
      <c r="P18" s="159"/>
      <c r="Q18" s="159"/>
      <c r="R18" s="159"/>
      <c r="S18" s="159"/>
      <c r="T18" s="159"/>
      <c r="U18" s="159"/>
      <c r="V18" s="159"/>
      <c r="W18" s="159"/>
      <c r="X18" s="159"/>
      <c r="Y18" s="159"/>
      <c r="Z18" s="159"/>
      <c r="AA18" s="159"/>
      <c r="AB18" s="159"/>
      <c r="AC18" s="167" t="s">
        <v>929</v>
      </c>
      <c r="AD18" s="167"/>
      <c r="AE18" s="167"/>
      <c r="AF18" s="167"/>
      <c r="AG18" s="167"/>
      <c r="AH18" s="167"/>
      <c r="AI18" s="167" t="s">
        <v>908</v>
      </c>
      <c r="AJ18" s="167"/>
      <c r="AK18" s="167"/>
      <c r="AL18" s="167"/>
      <c r="AM18" s="167"/>
      <c r="AN18" s="167"/>
      <c r="AO18" s="167"/>
      <c r="AP18" s="167"/>
      <c r="AQ18" s="167"/>
      <c r="AR18" s="167"/>
      <c r="AS18" s="167"/>
      <c r="AT18" s="167"/>
      <c r="AU18" s="167"/>
      <c r="AV18" s="167"/>
      <c r="AW18" s="167"/>
      <c r="AX18" s="167"/>
      <c r="AY18" s="167"/>
      <c r="AZ18" s="176" t="s">
        <v>39</v>
      </c>
      <c r="BA18" s="176"/>
      <c r="BB18" s="176"/>
      <c r="BC18" s="176"/>
      <c r="BD18" s="176"/>
      <c r="BE18" s="176"/>
      <c r="BF18" s="176"/>
      <c r="BG18" s="176"/>
      <c r="BH18" s="176"/>
      <c r="BI18" s="176"/>
      <c r="BJ18" s="176"/>
      <c r="BK18" s="176"/>
      <c r="BL18" s="176"/>
      <c r="BM18" s="176"/>
      <c r="BN18" s="176"/>
      <c r="BO18" s="176"/>
      <c r="BP18" s="176"/>
      <c r="BQ18" s="176"/>
      <c r="BR18" s="176"/>
      <c r="BS18" s="176"/>
      <c r="BT18" s="176"/>
      <c r="BU18" s="176"/>
      <c r="BV18" s="176"/>
      <c r="BW18" s="176" t="s">
        <v>39</v>
      </c>
      <c r="BX18" s="176"/>
      <c r="BY18" s="176"/>
      <c r="BZ18" s="176"/>
      <c r="CA18" s="176"/>
      <c r="CB18" s="176"/>
      <c r="CC18" s="176"/>
      <c r="CD18" s="176"/>
      <c r="CE18" s="176"/>
      <c r="CF18" s="176"/>
      <c r="CG18" s="176"/>
      <c r="CH18" s="176"/>
      <c r="CI18" s="176"/>
      <c r="CJ18" s="176"/>
      <c r="CK18" s="176"/>
      <c r="CL18" s="176"/>
      <c r="CM18" s="176"/>
      <c r="CN18" s="176"/>
      <c r="CO18" s="176" t="s">
        <v>39</v>
      </c>
      <c r="CP18" s="176"/>
      <c r="CQ18" s="176"/>
      <c r="CR18" s="176"/>
      <c r="CS18" s="176"/>
      <c r="CT18" s="176"/>
      <c r="CU18" s="176"/>
      <c r="CV18" s="176"/>
      <c r="CW18" s="176"/>
      <c r="CX18" s="176"/>
      <c r="CY18" s="176"/>
      <c r="CZ18" s="176"/>
      <c r="DA18" s="176"/>
      <c r="DB18" s="176"/>
      <c r="DC18" s="176"/>
      <c r="DD18" s="176"/>
      <c r="DE18" s="176"/>
      <c r="DF18" s="176"/>
    </row>
    <row r="19" spans="1:110" s="123" customFormat="1" x14ac:dyDescent="0.2">
      <c r="A19" s="177" t="s">
        <v>911</v>
      </c>
      <c r="B19" s="178"/>
      <c r="C19" s="178"/>
      <c r="D19" s="178"/>
      <c r="E19" s="178"/>
      <c r="F19" s="178"/>
      <c r="G19" s="178"/>
      <c r="H19" s="178"/>
      <c r="I19" s="178"/>
      <c r="J19" s="178"/>
      <c r="K19" s="178"/>
      <c r="L19" s="178"/>
      <c r="M19" s="178"/>
      <c r="N19" s="178"/>
      <c r="O19" s="178"/>
      <c r="P19" s="178"/>
      <c r="Q19" s="178"/>
      <c r="R19" s="178"/>
      <c r="S19" s="178"/>
      <c r="T19" s="178"/>
      <c r="U19" s="178"/>
      <c r="V19" s="178"/>
      <c r="W19" s="178"/>
      <c r="X19" s="178"/>
      <c r="Y19" s="178"/>
      <c r="Z19" s="178"/>
      <c r="AA19" s="178"/>
      <c r="AB19" s="178"/>
      <c r="AC19" s="167"/>
      <c r="AD19" s="167"/>
      <c r="AE19" s="167"/>
      <c r="AF19" s="167"/>
      <c r="AG19" s="167"/>
      <c r="AH19" s="167"/>
      <c r="AI19" s="167"/>
      <c r="AJ19" s="167"/>
      <c r="AK19" s="167"/>
      <c r="AL19" s="167"/>
      <c r="AM19" s="167"/>
      <c r="AN19" s="167"/>
      <c r="AO19" s="167"/>
      <c r="AP19" s="167"/>
      <c r="AQ19" s="167"/>
      <c r="AR19" s="167"/>
      <c r="AS19" s="167"/>
      <c r="AT19" s="167"/>
      <c r="AU19" s="167"/>
      <c r="AV19" s="167"/>
      <c r="AW19" s="167"/>
      <c r="AX19" s="167"/>
      <c r="AY19" s="167"/>
      <c r="AZ19" s="191" t="s">
        <v>39</v>
      </c>
      <c r="BA19" s="191"/>
      <c r="BB19" s="191"/>
      <c r="BC19" s="191"/>
      <c r="BD19" s="191"/>
      <c r="BE19" s="191"/>
      <c r="BF19" s="191"/>
      <c r="BG19" s="191"/>
      <c r="BH19" s="191"/>
      <c r="BI19" s="191"/>
      <c r="BJ19" s="191"/>
      <c r="BK19" s="191"/>
      <c r="BL19" s="191"/>
      <c r="BM19" s="191"/>
      <c r="BN19" s="191"/>
      <c r="BO19" s="191"/>
      <c r="BP19" s="191"/>
      <c r="BQ19" s="191"/>
      <c r="BR19" s="191"/>
      <c r="BS19" s="191"/>
      <c r="BT19" s="191"/>
      <c r="BU19" s="191"/>
      <c r="BV19" s="191"/>
      <c r="BW19" s="176" t="s">
        <v>39</v>
      </c>
      <c r="BX19" s="176"/>
      <c r="BY19" s="176"/>
      <c r="BZ19" s="176"/>
      <c r="CA19" s="176"/>
      <c r="CB19" s="176"/>
      <c r="CC19" s="176"/>
      <c r="CD19" s="176"/>
      <c r="CE19" s="176"/>
      <c r="CF19" s="176"/>
      <c r="CG19" s="176"/>
      <c r="CH19" s="176"/>
      <c r="CI19" s="176"/>
      <c r="CJ19" s="176"/>
      <c r="CK19" s="176"/>
      <c r="CL19" s="176"/>
      <c r="CM19" s="176"/>
      <c r="CN19" s="176"/>
      <c r="CO19" s="176" t="s">
        <v>39</v>
      </c>
      <c r="CP19" s="176"/>
      <c r="CQ19" s="176"/>
      <c r="CR19" s="176"/>
      <c r="CS19" s="176"/>
      <c r="CT19" s="176"/>
      <c r="CU19" s="176"/>
      <c r="CV19" s="176"/>
      <c r="CW19" s="176"/>
      <c r="CX19" s="176"/>
      <c r="CY19" s="176"/>
      <c r="CZ19" s="176"/>
      <c r="DA19" s="176"/>
      <c r="DB19" s="176"/>
      <c r="DC19" s="176"/>
      <c r="DD19" s="176"/>
      <c r="DE19" s="176"/>
      <c r="DF19" s="176"/>
    </row>
    <row r="20" spans="1:110" s="123" customFormat="1" ht="33" customHeight="1" x14ac:dyDescent="0.2">
      <c r="A20" s="185" t="s">
        <v>930</v>
      </c>
      <c r="B20" s="186"/>
      <c r="C20" s="186"/>
      <c r="D20" s="186"/>
      <c r="E20" s="186"/>
      <c r="F20" s="186"/>
      <c r="G20" s="186"/>
      <c r="H20" s="186"/>
      <c r="I20" s="186"/>
      <c r="J20" s="186"/>
      <c r="K20" s="186"/>
      <c r="L20" s="186"/>
      <c r="M20" s="186"/>
      <c r="N20" s="186"/>
      <c r="O20" s="186"/>
      <c r="P20" s="186"/>
      <c r="Q20" s="186"/>
      <c r="R20" s="186"/>
      <c r="S20" s="186"/>
      <c r="T20" s="186"/>
      <c r="U20" s="186"/>
      <c r="V20" s="186"/>
      <c r="W20" s="186"/>
      <c r="X20" s="186"/>
      <c r="Y20" s="186"/>
      <c r="Z20" s="186"/>
      <c r="AA20" s="186"/>
      <c r="AB20" s="187"/>
      <c r="AC20" s="167" t="s">
        <v>931</v>
      </c>
      <c r="AD20" s="167"/>
      <c r="AE20" s="167"/>
      <c r="AF20" s="167"/>
      <c r="AG20" s="167"/>
      <c r="AH20" s="167"/>
      <c r="AI20" s="167" t="s">
        <v>932</v>
      </c>
      <c r="AJ20" s="167"/>
      <c r="AK20" s="167"/>
      <c r="AL20" s="167"/>
      <c r="AM20" s="167"/>
      <c r="AN20" s="167"/>
      <c r="AO20" s="167"/>
      <c r="AP20" s="167"/>
      <c r="AQ20" s="167"/>
      <c r="AR20" s="167"/>
      <c r="AS20" s="167"/>
      <c r="AT20" s="167"/>
      <c r="AU20" s="167"/>
      <c r="AV20" s="167"/>
      <c r="AW20" s="167"/>
      <c r="AX20" s="167"/>
      <c r="AY20" s="167"/>
      <c r="AZ20" s="176">
        <f>AZ21+AZ25</f>
        <v>32606200</v>
      </c>
      <c r="BA20" s="176"/>
      <c r="BB20" s="176"/>
      <c r="BC20" s="176"/>
      <c r="BD20" s="176"/>
      <c r="BE20" s="176"/>
      <c r="BF20" s="176"/>
      <c r="BG20" s="176"/>
      <c r="BH20" s="176"/>
      <c r="BI20" s="176"/>
      <c r="BJ20" s="176"/>
      <c r="BK20" s="176"/>
      <c r="BL20" s="176"/>
      <c r="BM20" s="176"/>
      <c r="BN20" s="176"/>
      <c r="BO20" s="176"/>
      <c r="BP20" s="176"/>
      <c r="BQ20" s="176"/>
      <c r="BR20" s="176"/>
      <c r="BS20" s="176"/>
      <c r="BT20" s="176"/>
      <c r="BU20" s="176"/>
      <c r="BV20" s="176"/>
      <c r="BW20" s="176">
        <f>BW21+BW25</f>
        <v>-7799084.6899999976</v>
      </c>
      <c r="BX20" s="176"/>
      <c r="BY20" s="176"/>
      <c r="BZ20" s="176"/>
      <c r="CA20" s="176"/>
      <c r="CB20" s="176"/>
      <c r="CC20" s="176"/>
      <c r="CD20" s="176"/>
      <c r="CE20" s="176"/>
      <c r="CF20" s="176"/>
      <c r="CG20" s="176"/>
      <c r="CH20" s="176"/>
      <c r="CI20" s="176"/>
      <c r="CJ20" s="176"/>
      <c r="CK20" s="176"/>
      <c r="CL20" s="176"/>
      <c r="CM20" s="176"/>
      <c r="CN20" s="176"/>
      <c r="CO20" s="176">
        <f>AZ20-BW20</f>
        <v>40405284.689999998</v>
      </c>
      <c r="CP20" s="176"/>
      <c r="CQ20" s="176"/>
      <c r="CR20" s="176"/>
      <c r="CS20" s="176"/>
      <c r="CT20" s="176"/>
      <c r="CU20" s="176"/>
      <c r="CV20" s="176"/>
      <c r="CW20" s="176"/>
      <c r="CX20" s="176"/>
      <c r="CY20" s="176"/>
      <c r="CZ20" s="176"/>
      <c r="DA20" s="176"/>
      <c r="DB20" s="176"/>
      <c r="DC20" s="176"/>
      <c r="DD20" s="176"/>
      <c r="DE20" s="176"/>
      <c r="DF20" s="176"/>
    </row>
    <row r="21" spans="1:110" s="123" customFormat="1" ht="19.5" customHeight="1" x14ac:dyDescent="0.2">
      <c r="A21" s="192" t="s">
        <v>933</v>
      </c>
      <c r="B21" s="193"/>
      <c r="C21" s="193"/>
      <c r="D21" s="193"/>
      <c r="E21" s="193"/>
      <c r="F21" s="193"/>
      <c r="G21" s="193"/>
      <c r="H21" s="193"/>
      <c r="I21" s="193"/>
      <c r="J21" s="193"/>
      <c r="K21" s="193"/>
      <c r="L21" s="193"/>
      <c r="M21" s="193"/>
      <c r="N21" s="193"/>
      <c r="O21" s="193"/>
      <c r="P21" s="193"/>
      <c r="Q21" s="193"/>
      <c r="R21" s="193"/>
      <c r="S21" s="193"/>
      <c r="T21" s="193"/>
      <c r="U21" s="193"/>
      <c r="V21" s="193"/>
      <c r="W21" s="193"/>
      <c r="X21" s="193"/>
      <c r="Y21" s="193"/>
      <c r="Z21" s="193"/>
      <c r="AA21" s="193"/>
      <c r="AB21" s="194"/>
      <c r="AC21" s="171" t="s">
        <v>934</v>
      </c>
      <c r="AD21" s="172"/>
      <c r="AE21" s="172"/>
      <c r="AF21" s="172"/>
      <c r="AG21" s="172"/>
      <c r="AH21" s="173"/>
      <c r="AI21" s="171" t="s">
        <v>935</v>
      </c>
      <c r="AJ21" s="172"/>
      <c r="AK21" s="172"/>
      <c r="AL21" s="172"/>
      <c r="AM21" s="172"/>
      <c r="AN21" s="172"/>
      <c r="AO21" s="172"/>
      <c r="AP21" s="172"/>
      <c r="AQ21" s="172"/>
      <c r="AR21" s="172"/>
      <c r="AS21" s="172"/>
      <c r="AT21" s="172"/>
      <c r="AU21" s="172"/>
      <c r="AV21" s="172"/>
      <c r="AW21" s="172"/>
      <c r="AX21" s="172"/>
      <c r="AY21" s="173"/>
      <c r="AZ21" s="188">
        <f>AZ24</f>
        <v>-653341900</v>
      </c>
      <c r="BA21" s="189"/>
      <c r="BB21" s="189"/>
      <c r="BC21" s="189"/>
      <c r="BD21" s="189"/>
      <c r="BE21" s="189"/>
      <c r="BF21" s="189"/>
      <c r="BG21" s="189"/>
      <c r="BH21" s="189"/>
      <c r="BI21" s="189"/>
      <c r="BJ21" s="189"/>
      <c r="BK21" s="189"/>
      <c r="BL21" s="189"/>
      <c r="BM21" s="189"/>
      <c r="BN21" s="189"/>
      <c r="BO21" s="189"/>
      <c r="BP21" s="189"/>
      <c r="BQ21" s="189"/>
      <c r="BR21" s="189"/>
      <c r="BS21" s="189"/>
      <c r="BT21" s="189"/>
      <c r="BU21" s="189"/>
      <c r="BV21" s="190"/>
      <c r="BW21" s="176">
        <f>BW24</f>
        <v>-94459388.769999996</v>
      </c>
      <c r="BX21" s="176"/>
      <c r="BY21" s="176"/>
      <c r="BZ21" s="176"/>
      <c r="CA21" s="176"/>
      <c r="CB21" s="176"/>
      <c r="CC21" s="176"/>
      <c r="CD21" s="176"/>
      <c r="CE21" s="176"/>
      <c r="CF21" s="176"/>
      <c r="CG21" s="176"/>
      <c r="CH21" s="176"/>
      <c r="CI21" s="176"/>
      <c r="CJ21" s="176"/>
      <c r="CK21" s="176"/>
      <c r="CL21" s="176"/>
      <c r="CM21" s="176"/>
      <c r="CN21" s="176"/>
      <c r="CO21" s="176" t="s">
        <v>936</v>
      </c>
      <c r="CP21" s="176"/>
      <c r="CQ21" s="176"/>
      <c r="CR21" s="176"/>
      <c r="CS21" s="176"/>
      <c r="CT21" s="176"/>
      <c r="CU21" s="176"/>
      <c r="CV21" s="176"/>
      <c r="CW21" s="176"/>
      <c r="CX21" s="176"/>
      <c r="CY21" s="176"/>
      <c r="CZ21" s="176"/>
      <c r="DA21" s="176"/>
      <c r="DB21" s="176"/>
      <c r="DC21" s="176"/>
      <c r="DD21" s="176"/>
      <c r="DE21" s="176"/>
      <c r="DF21" s="176"/>
    </row>
    <row r="22" spans="1:110" s="123" customFormat="1" x14ac:dyDescent="0.2">
      <c r="A22" s="185" t="s">
        <v>937</v>
      </c>
      <c r="B22" s="186"/>
      <c r="C22" s="186"/>
      <c r="D22" s="186"/>
      <c r="E22" s="186"/>
      <c r="F22" s="186"/>
      <c r="G22" s="186"/>
      <c r="H22" s="186"/>
      <c r="I22" s="186"/>
      <c r="J22" s="186"/>
      <c r="K22" s="186"/>
      <c r="L22" s="186"/>
      <c r="M22" s="186"/>
      <c r="N22" s="186"/>
      <c r="O22" s="186"/>
      <c r="P22" s="186"/>
      <c r="Q22" s="186"/>
      <c r="R22" s="186"/>
      <c r="S22" s="186"/>
      <c r="T22" s="186"/>
      <c r="U22" s="186"/>
      <c r="V22" s="186"/>
      <c r="W22" s="186"/>
      <c r="X22" s="186"/>
      <c r="Y22" s="186"/>
      <c r="Z22" s="186"/>
      <c r="AA22" s="186"/>
      <c r="AB22" s="187"/>
      <c r="AC22" s="171" t="s">
        <v>934</v>
      </c>
      <c r="AD22" s="172"/>
      <c r="AE22" s="172"/>
      <c r="AF22" s="172"/>
      <c r="AG22" s="172"/>
      <c r="AH22" s="173"/>
      <c r="AI22" s="171" t="s">
        <v>938</v>
      </c>
      <c r="AJ22" s="172"/>
      <c r="AK22" s="172"/>
      <c r="AL22" s="172"/>
      <c r="AM22" s="172"/>
      <c r="AN22" s="172"/>
      <c r="AO22" s="172"/>
      <c r="AP22" s="172"/>
      <c r="AQ22" s="172"/>
      <c r="AR22" s="172"/>
      <c r="AS22" s="172"/>
      <c r="AT22" s="172"/>
      <c r="AU22" s="172"/>
      <c r="AV22" s="172"/>
      <c r="AW22" s="172"/>
      <c r="AX22" s="172"/>
      <c r="AY22" s="173"/>
      <c r="AZ22" s="188">
        <f>AZ24</f>
        <v>-653341900</v>
      </c>
      <c r="BA22" s="189"/>
      <c r="BB22" s="189"/>
      <c r="BC22" s="189"/>
      <c r="BD22" s="189"/>
      <c r="BE22" s="189"/>
      <c r="BF22" s="189"/>
      <c r="BG22" s="189"/>
      <c r="BH22" s="189"/>
      <c r="BI22" s="189"/>
      <c r="BJ22" s="189"/>
      <c r="BK22" s="189"/>
      <c r="BL22" s="189"/>
      <c r="BM22" s="189"/>
      <c r="BN22" s="189"/>
      <c r="BO22" s="189"/>
      <c r="BP22" s="189"/>
      <c r="BQ22" s="189"/>
      <c r="BR22" s="189"/>
      <c r="BS22" s="189"/>
      <c r="BT22" s="189"/>
      <c r="BU22" s="189"/>
      <c r="BV22" s="190"/>
      <c r="BW22" s="176">
        <f>BW24</f>
        <v>-94459388.769999996</v>
      </c>
      <c r="BX22" s="176"/>
      <c r="BY22" s="176"/>
      <c r="BZ22" s="176"/>
      <c r="CA22" s="176"/>
      <c r="CB22" s="176"/>
      <c r="CC22" s="176"/>
      <c r="CD22" s="176"/>
      <c r="CE22" s="176"/>
      <c r="CF22" s="176"/>
      <c r="CG22" s="176"/>
      <c r="CH22" s="176"/>
      <c r="CI22" s="176"/>
      <c r="CJ22" s="176"/>
      <c r="CK22" s="176"/>
      <c r="CL22" s="176"/>
      <c r="CM22" s="176"/>
      <c r="CN22" s="176"/>
      <c r="CO22" s="176" t="s">
        <v>936</v>
      </c>
      <c r="CP22" s="176"/>
      <c r="CQ22" s="176"/>
      <c r="CR22" s="176"/>
      <c r="CS22" s="176"/>
      <c r="CT22" s="176"/>
      <c r="CU22" s="176"/>
      <c r="CV22" s="176"/>
      <c r="CW22" s="176"/>
      <c r="CX22" s="176"/>
      <c r="CY22" s="176"/>
      <c r="CZ22" s="176"/>
      <c r="DA22" s="176"/>
      <c r="DB22" s="176"/>
      <c r="DC22" s="176"/>
      <c r="DD22" s="176"/>
      <c r="DE22" s="176"/>
      <c r="DF22" s="176"/>
    </row>
    <row r="23" spans="1:110" s="123" customFormat="1" x14ac:dyDescent="0.2">
      <c r="A23" s="185" t="s">
        <v>939</v>
      </c>
      <c r="B23" s="186"/>
      <c r="C23" s="186"/>
      <c r="D23" s="186"/>
      <c r="E23" s="186"/>
      <c r="F23" s="186"/>
      <c r="G23" s="186"/>
      <c r="H23" s="186"/>
      <c r="I23" s="186"/>
      <c r="J23" s="186"/>
      <c r="K23" s="186"/>
      <c r="L23" s="186"/>
      <c r="M23" s="186"/>
      <c r="N23" s="186"/>
      <c r="O23" s="186"/>
      <c r="P23" s="186"/>
      <c r="Q23" s="186"/>
      <c r="R23" s="186"/>
      <c r="S23" s="186"/>
      <c r="T23" s="186"/>
      <c r="U23" s="186"/>
      <c r="V23" s="186"/>
      <c r="W23" s="186"/>
      <c r="X23" s="186"/>
      <c r="Y23" s="186"/>
      <c r="Z23" s="186"/>
      <c r="AA23" s="186"/>
      <c r="AB23" s="187"/>
      <c r="AC23" s="171" t="s">
        <v>934</v>
      </c>
      <c r="AD23" s="172"/>
      <c r="AE23" s="172"/>
      <c r="AF23" s="172"/>
      <c r="AG23" s="172"/>
      <c r="AH23" s="173"/>
      <c r="AI23" s="171" t="s">
        <v>940</v>
      </c>
      <c r="AJ23" s="172"/>
      <c r="AK23" s="172"/>
      <c r="AL23" s="172"/>
      <c r="AM23" s="172"/>
      <c r="AN23" s="172"/>
      <c r="AO23" s="172"/>
      <c r="AP23" s="172"/>
      <c r="AQ23" s="172"/>
      <c r="AR23" s="172"/>
      <c r="AS23" s="172"/>
      <c r="AT23" s="172"/>
      <c r="AU23" s="172"/>
      <c r="AV23" s="172"/>
      <c r="AW23" s="172"/>
      <c r="AX23" s="172"/>
      <c r="AY23" s="173"/>
      <c r="AZ23" s="188">
        <f>AZ24</f>
        <v>-653341900</v>
      </c>
      <c r="BA23" s="189"/>
      <c r="BB23" s="189"/>
      <c r="BC23" s="189"/>
      <c r="BD23" s="189"/>
      <c r="BE23" s="189"/>
      <c r="BF23" s="189"/>
      <c r="BG23" s="189"/>
      <c r="BH23" s="189"/>
      <c r="BI23" s="189"/>
      <c r="BJ23" s="189"/>
      <c r="BK23" s="189"/>
      <c r="BL23" s="189"/>
      <c r="BM23" s="189"/>
      <c r="BN23" s="189"/>
      <c r="BO23" s="189"/>
      <c r="BP23" s="189"/>
      <c r="BQ23" s="189"/>
      <c r="BR23" s="189"/>
      <c r="BS23" s="189"/>
      <c r="BT23" s="189"/>
      <c r="BU23" s="189"/>
      <c r="BV23" s="190"/>
      <c r="BW23" s="176">
        <f>BW24</f>
        <v>-94459388.769999996</v>
      </c>
      <c r="BX23" s="176"/>
      <c r="BY23" s="176"/>
      <c r="BZ23" s="176"/>
      <c r="CA23" s="176"/>
      <c r="CB23" s="176"/>
      <c r="CC23" s="176"/>
      <c r="CD23" s="176"/>
      <c r="CE23" s="176"/>
      <c r="CF23" s="176"/>
      <c r="CG23" s="176"/>
      <c r="CH23" s="176"/>
      <c r="CI23" s="176"/>
      <c r="CJ23" s="176"/>
      <c r="CK23" s="176"/>
      <c r="CL23" s="176"/>
      <c r="CM23" s="176"/>
      <c r="CN23" s="176"/>
      <c r="CO23" s="176" t="s">
        <v>936</v>
      </c>
      <c r="CP23" s="176"/>
      <c r="CQ23" s="176"/>
      <c r="CR23" s="176"/>
      <c r="CS23" s="176"/>
      <c r="CT23" s="176"/>
      <c r="CU23" s="176"/>
      <c r="CV23" s="176"/>
      <c r="CW23" s="176"/>
      <c r="CX23" s="176"/>
      <c r="CY23" s="176"/>
      <c r="CZ23" s="176"/>
      <c r="DA23" s="176"/>
      <c r="DB23" s="176"/>
      <c r="DC23" s="176"/>
      <c r="DD23" s="176"/>
      <c r="DE23" s="176"/>
      <c r="DF23" s="176"/>
    </row>
    <row r="24" spans="1:110" s="123" customFormat="1" x14ac:dyDescent="0.2">
      <c r="A24" s="158" t="s">
        <v>941</v>
      </c>
      <c r="B24" s="159"/>
      <c r="C24" s="159"/>
      <c r="D24" s="159"/>
      <c r="E24" s="159"/>
      <c r="F24" s="159"/>
      <c r="G24" s="159"/>
      <c r="H24" s="159"/>
      <c r="I24" s="159"/>
      <c r="J24" s="159"/>
      <c r="K24" s="159"/>
      <c r="L24" s="159"/>
      <c r="M24" s="159"/>
      <c r="N24" s="159"/>
      <c r="O24" s="159"/>
      <c r="P24" s="159"/>
      <c r="Q24" s="159"/>
      <c r="R24" s="159"/>
      <c r="S24" s="159"/>
      <c r="T24" s="159"/>
      <c r="U24" s="159"/>
      <c r="V24" s="159"/>
      <c r="W24" s="159"/>
      <c r="X24" s="159"/>
      <c r="Y24" s="159"/>
      <c r="Z24" s="159"/>
      <c r="AA24" s="159"/>
      <c r="AB24" s="159"/>
      <c r="AC24" s="167" t="s">
        <v>934</v>
      </c>
      <c r="AD24" s="167"/>
      <c r="AE24" s="167"/>
      <c r="AF24" s="167"/>
      <c r="AG24" s="167"/>
      <c r="AH24" s="167"/>
      <c r="AI24" s="167" t="s">
        <v>942</v>
      </c>
      <c r="AJ24" s="167"/>
      <c r="AK24" s="167"/>
      <c r="AL24" s="167"/>
      <c r="AM24" s="167"/>
      <c r="AN24" s="167"/>
      <c r="AO24" s="167"/>
      <c r="AP24" s="167"/>
      <c r="AQ24" s="167"/>
      <c r="AR24" s="167"/>
      <c r="AS24" s="167"/>
      <c r="AT24" s="167"/>
      <c r="AU24" s="167"/>
      <c r="AV24" s="167"/>
      <c r="AW24" s="167"/>
      <c r="AX24" s="167"/>
      <c r="AY24" s="167"/>
      <c r="AZ24" s="188">
        <v>-653341900</v>
      </c>
      <c r="BA24" s="189"/>
      <c r="BB24" s="189"/>
      <c r="BC24" s="189"/>
      <c r="BD24" s="189"/>
      <c r="BE24" s="189"/>
      <c r="BF24" s="189"/>
      <c r="BG24" s="189"/>
      <c r="BH24" s="189"/>
      <c r="BI24" s="189"/>
      <c r="BJ24" s="189"/>
      <c r="BK24" s="189"/>
      <c r="BL24" s="189"/>
      <c r="BM24" s="189"/>
      <c r="BN24" s="189"/>
      <c r="BO24" s="189"/>
      <c r="BP24" s="189"/>
      <c r="BQ24" s="189"/>
      <c r="BR24" s="189"/>
      <c r="BS24" s="189"/>
      <c r="BT24" s="189"/>
      <c r="BU24" s="189"/>
      <c r="BV24" s="190"/>
      <c r="BW24" s="176">
        <v>-94459388.769999996</v>
      </c>
      <c r="BX24" s="176"/>
      <c r="BY24" s="176"/>
      <c r="BZ24" s="176"/>
      <c r="CA24" s="176"/>
      <c r="CB24" s="176"/>
      <c r="CC24" s="176"/>
      <c r="CD24" s="176"/>
      <c r="CE24" s="176"/>
      <c r="CF24" s="176"/>
      <c r="CG24" s="176"/>
      <c r="CH24" s="176"/>
      <c r="CI24" s="176"/>
      <c r="CJ24" s="176"/>
      <c r="CK24" s="176"/>
      <c r="CL24" s="176"/>
      <c r="CM24" s="176"/>
      <c r="CN24" s="176"/>
      <c r="CO24" s="176" t="s">
        <v>936</v>
      </c>
      <c r="CP24" s="176"/>
      <c r="CQ24" s="176"/>
      <c r="CR24" s="176"/>
      <c r="CS24" s="176"/>
      <c r="CT24" s="176"/>
      <c r="CU24" s="176"/>
      <c r="CV24" s="176"/>
      <c r="CW24" s="176"/>
      <c r="CX24" s="176"/>
      <c r="CY24" s="176"/>
      <c r="CZ24" s="176"/>
      <c r="DA24" s="176"/>
      <c r="DB24" s="176"/>
      <c r="DC24" s="176"/>
      <c r="DD24" s="176"/>
      <c r="DE24" s="176"/>
      <c r="DF24" s="176"/>
    </row>
    <row r="25" spans="1:110" s="123" customFormat="1" x14ac:dyDescent="0.2">
      <c r="A25" s="185" t="s">
        <v>943</v>
      </c>
      <c r="B25" s="186"/>
      <c r="C25" s="186"/>
      <c r="D25" s="186"/>
      <c r="E25" s="186"/>
      <c r="F25" s="186"/>
      <c r="G25" s="186"/>
      <c r="H25" s="186"/>
      <c r="I25" s="186"/>
      <c r="J25" s="186"/>
      <c r="K25" s="186"/>
      <c r="L25" s="186"/>
      <c r="M25" s="186"/>
      <c r="N25" s="186"/>
      <c r="O25" s="186"/>
      <c r="P25" s="186"/>
      <c r="Q25" s="186"/>
      <c r="R25" s="186"/>
      <c r="S25" s="186"/>
      <c r="T25" s="186"/>
      <c r="U25" s="186"/>
      <c r="V25" s="186"/>
      <c r="W25" s="186"/>
      <c r="X25" s="186"/>
      <c r="Y25" s="186"/>
      <c r="Z25" s="186"/>
      <c r="AA25" s="186"/>
      <c r="AB25" s="187"/>
      <c r="AC25" s="171" t="s">
        <v>944</v>
      </c>
      <c r="AD25" s="172"/>
      <c r="AE25" s="172"/>
      <c r="AF25" s="172"/>
      <c r="AG25" s="172"/>
      <c r="AH25" s="173"/>
      <c r="AI25" s="171" t="s">
        <v>945</v>
      </c>
      <c r="AJ25" s="172"/>
      <c r="AK25" s="172"/>
      <c r="AL25" s="172"/>
      <c r="AM25" s="172"/>
      <c r="AN25" s="172"/>
      <c r="AO25" s="172"/>
      <c r="AP25" s="172"/>
      <c r="AQ25" s="172"/>
      <c r="AR25" s="172"/>
      <c r="AS25" s="172"/>
      <c r="AT25" s="172"/>
      <c r="AU25" s="172"/>
      <c r="AV25" s="172"/>
      <c r="AW25" s="172"/>
      <c r="AX25" s="172"/>
      <c r="AY25" s="173"/>
      <c r="AZ25" s="176">
        <f>AZ28</f>
        <v>685948100</v>
      </c>
      <c r="BA25" s="176"/>
      <c r="BB25" s="176"/>
      <c r="BC25" s="176"/>
      <c r="BD25" s="176"/>
      <c r="BE25" s="176"/>
      <c r="BF25" s="176"/>
      <c r="BG25" s="176"/>
      <c r="BH25" s="176"/>
      <c r="BI25" s="176"/>
      <c r="BJ25" s="176"/>
      <c r="BK25" s="176"/>
      <c r="BL25" s="176"/>
      <c r="BM25" s="176"/>
      <c r="BN25" s="176"/>
      <c r="BO25" s="176"/>
      <c r="BP25" s="176"/>
      <c r="BQ25" s="176"/>
      <c r="BR25" s="176"/>
      <c r="BS25" s="176"/>
      <c r="BT25" s="176"/>
      <c r="BU25" s="176"/>
      <c r="BV25" s="176"/>
      <c r="BW25" s="176">
        <f>BW28</f>
        <v>86660304.079999998</v>
      </c>
      <c r="BX25" s="176"/>
      <c r="BY25" s="176"/>
      <c r="BZ25" s="176"/>
      <c r="CA25" s="176"/>
      <c r="CB25" s="176"/>
      <c r="CC25" s="176"/>
      <c r="CD25" s="176"/>
      <c r="CE25" s="176"/>
      <c r="CF25" s="176"/>
      <c r="CG25" s="176"/>
      <c r="CH25" s="176"/>
      <c r="CI25" s="176"/>
      <c r="CJ25" s="176"/>
      <c r="CK25" s="176"/>
      <c r="CL25" s="176"/>
      <c r="CM25" s="176"/>
      <c r="CN25" s="176"/>
      <c r="CO25" s="176" t="s">
        <v>936</v>
      </c>
      <c r="CP25" s="176"/>
      <c r="CQ25" s="176"/>
      <c r="CR25" s="176"/>
      <c r="CS25" s="176"/>
      <c r="CT25" s="176"/>
      <c r="CU25" s="176"/>
      <c r="CV25" s="176"/>
      <c r="CW25" s="176"/>
      <c r="CX25" s="176"/>
      <c r="CY25" s="176"/>
      <c r="CZ25" s="176"/>
      <c r="DA25" s="176"/>
      <c r="DB25" s="176"/>
      <c r="DC25" s="176"/>
      <c r="DD25" s="176"/>
      <c r="DE25" s="176"/>
      <c r="DF25" s="176"/>
    </row>
    <row r="26" spans="1:110" s="123" customFormat="1" x14ac:dyDescent="0.2">
      <c r="A26" s="185" t="s">
        <v>946</v>
      </c>
      <c r="B26" s="186"/>
      <c r="C26" s="186"/>
      <c r="D26" s="186"/>
      <c r="E26" s="186"/>
      <c r="F26" s="186"/>
      <c r="G26" s="186"/>
      <c r="H26" s="186"/>
      <c r="I26" s="186"/>
      <c r="J26" s="186"/>
      <c r="K26" s="186"/>
      <c r="L26" s="186"/>
      <c r="M26" s="186"/>
      <c r="N26" s="186"/>
      <c r="O26" s="186"/>
      <c r="P26" s="186"/>
      <c r="Q26" s="186"/>
      <c r="R26" s="186"/>
      <c r="S26" s="186"/>
      <c r="T26" s="186"/>
      <c r="U26" s="186"/>
      <c r="V26" s="186"/>
      <c r="W26" s="186"/>
      <c r="X26" s="186"/>
      <c r="Y26" s="186"/>
      <c r="Z26" s="186"/>
      <c r="AA26" s="186"/>
      <c r="AB26" s="187"/>
      <c r="AC26" s="168" t="s">
        <v>944</v>
      </c>
      <c r="AD26" s="169"/>
      <c r="AE26" s="169"/>
      <c r="AF26" s="169"/>
      <c r="AG26" s="169"/>
      <c r="AH26" s="170"/>
      <c r="AI26" s="171" t="s">
        <v>947</v>
      </c>
      <c r="AJ26" s="172"/>
      <c r="AK26" s="172"/>
      <c r="AL26" s="172"/>
      <c r="AM26" s="172"/>
      <c r="AN26" s="172"/>
      <c r="AO26" s="172"/>
      <c r="AP26" s="172"/>
      <c r="AQ26" s="172"/>
      <c r="AR26" s="172"/>
      <c r="AS26" s="172"/>
      <c r="AT26" s="172"/>
      <c r="AU26" s="172"/>
      <c r="AV26" s="172"/>
      <c r="AW26" s="172"/>
      <c r="AX26" s="172"/>
      <c r="AY26" s="173"/>
      <c r="AZ26" s="176">
        <f>AZ28</f>
        <v>685948100</v>
      </c>
      <c r="BA26" s="176"/>
      <c r="BB26" s="176"/>
      <c r="BC26" s="176"/>
      <c r="BD26" s="176"/>
      <c r="BE26" s="176"/>
      <c r="BF26" s="176"/>
      <c r="BG26" s="176"/>
      <c r="BH26" s="176"/>
      <c r="BI26" s="176"/>
      <c r="BJ26" s="176"/>
      <c r="BK26" s="176"/>
      <c r="BL26" s="176"/>
      <c r="BM26" s="176"/>
      <c r="BN26" s="176"/>
      <c r="BO26" s="176"/>
      <c r="BP26" s="176"/>
      <c r="BQ26" s="176"/>
      <c r="BR26" s="176"/>
      <c r="BS26" s="176"/>
      <c r="BT26" s="176"/>
      <c r="BU26" s="176"/>
      <c r="BV26" s="176"/>
      <c r="BW26" s="176">
        <f>BW28</f>
        <v>86660304.079999998</v>
      </c>
      <c r="BX26" s="176"/>
      <c r="BY26" s="176"/>
      <c r="BZ26" s="176"/>
      <c r="CA26" s="176"/>
      <c r="CB26" s="176"/>
      <c r="CC26" s="176"/>
      <c r="CD26" s="176"/>
      <c r="CE26" s="176"/>
      <c r="CF26" s="176"/>
      <c r="CG26" s="176"/>
      <c r="CH26" s="176"/>
      <c r="CI26" s="176"/>
      <c r="CJ26" s="176"/>
      <c r="CK26" s="176"/>
      <c r="CL26" s="176"/>
      <c r="CM26" s="176"/>
      <c r="CN26" s="176"/>
      <c r="CO26" s="176" t="s">
        <v>936</v>
      </c>
      <c r="CP26" s="176"/>
      <c r="CQ26" s="176"/>
      <c r="CR26" s="176"/>
      <c r="CS26" s="176"/>
      <c r="CT26" s="176"/>
      <c r="CU26" s="176"/>
      <c r="CV26" s="176"/>
      <c r="CW26" s="176"/>
      <c r="CX26" s="176"/>
      <c r="CY26" s="176"/>
      <c r="CZ26" s="176"/>
      <c r="DA26" s="176"/>
      <c r="DB26" s="176"/>
      <c r="DC26" s="176"/>
      <c r="DD26" s="176"/>
      <c r="DE26" s="176"/>
      <c r="DF26" s="176"/>
    </row>
    <row r="27" spans="1:110" s="123" customFormat="1" x14ac:dyDescent="0.2">
      <c r="A27" s="185" t="s">
        <v>948</v>
      </c>
      <c r="B27" s="186"/>
      <c r="C27" s="186"/>
      <c r="D27" s="186"/>
      <c r="E27" s="186"/>
      <c r="F27" s="186"/>
      <c r="G27" s="186"/>
      <c r="H27" s="186"/>
      <c r="I27" s="186"/>
      <c r="J27" s="186"/>
      <c r="K27" s="186"/>
      <c r="L27" s="186"/>
      <c r="M27" s="186"/>
      <c r="N27" s="186"/>
      <c r="O27" s="186"/>
      <c r="P27" s="186"/>
      <c r="Q27" s="186"/>
      <c r="R27" s="186"/>
      <c r="S27" s="186"/>
      <c r="T27" s="186"/>
      <c r="U27" s="186"/>
      <c r="V27" s="186"/>
      <c r="W27" s="186"/>
      <c r="X27" s="186"/>
      <c r="Y27" s="186"/>
      <c r="Z27" s="186"/>
      <c r="AA27" s="186"/>
      <c r="AB27" s="187"/>
      <c r="AC27" s="168" t="s">
        <v>944</v>
      </c>
      <c r="AD27" s="169"/>
      <c r="AE27" s="169"/>
      <c r="AF27" s="169"/>
      <c r="AG27" s="169"/>
      <c r="AH27" s="170"/>
      <c r="AI27" s="171" t="s">
        <v>949</v>
      </c>
      <c r="AJ27" s="172"/>
      <c r="AK27" s="172"/>
      <c r="AL27" s="172"/>
      <c r="AM27" s="172"/>
      <c r="AN27" s="172"/>
      <c r="AO27" s="172"/>
      <c r="AP27" s="172"/>
      <c r="AQ27" s="172"/>
      <c r="AR27" s="172"/>
      <c r="AS27" s="172"/>
      <c r="AT27" s="172"/>
      <c r="AU27" s="172"/>
      <c r="AV27" s="172"/>
      <c r="AW27" s="172"/>
      <c r="AX27" s="172"/>
      <c r="AY27" s="173"/>
      <c r="AZ27" s="176">
        <f>AZ28</f>
        <v>685948100</v>
      </c>
      <c r="BA27" s="176"/>
      <c r="BB27" s="176"/>
      <c r="BC27" s="176"/>
      <c r="BD27" s="176"/>
      <c r="BE27" s="176"/>
      <c r="BF27" s="176"/>
      <c r="BG27" s="176"/>
      <c r="BH27" s="176"/>
      <c r="BI27" s="176"/>
      <c r="BJ27" s="176"/>
      <c r="BK27" s="176"/>
      <c r="BL27" s="176"/>
      <c r="BM27" s="176"/>
      <c r="BN27" s="176"/>
      <c r="BO27" s="176"/>
      <c r="BP27" s="176"/>
      <c r="BQ27" s="176"/>
      <c r="BR27" s="176"/>
      <c r="BS27" s="176"/>
      <c r="BT27" s="176"/>
      <c r="BU27" s="176"/>
      <c r="BV27" s="176"/>
      <c r="BW27" s="176">
        <f>BW28</f>
        <v>86660304.079999998</v>
      </c>
      <c r="BX27" s="176"/>
      <c r="BY27" s="176"/>
      <c r="BZ27" s="176"/>
      <c r="CA27" s="176"/>
      <c r="CB27" s="176"/>
      <c r="CC27" s="176"/>
      <c r="CD27" s="176"/>
      <c r="CE27" s="176"/>
      <c r="CF27" s="176"/>
      <c r="CG27" s="176"/>
      <c r="CH27" s="176"/>
      <c r="CI27" s="176"/>
      <c r="CJ27" s="176"/>
      <c r="CK27" s="176"/>
      <c r="CL27" s="176"/>
      <c r="CM27" s="176"/>
      <c r="CN27" s="176"/>
      <c r="CO27" s="176" t="s">
        <v>936</v>
      </c>
      <c r="CP27" s="176"/>
      <c r="CQ27" s="176"/>
      <c r="CR27" s="176"/>
      <c r="CS27" s="176"/>
      <c r="CT27" s="176"/>
      <c r="CU27" s="176"/>
      <c r="CV27" s="176"/>
      <c r="CW27" s="176"/>
      <c r="CX27" s="176"/>
      <c r="CY27" s="176"/>
      <c r="CZ27" s="176"/>
      <c r="DA27" s="176"/>
      <c r="DB27" s="176"/>
      <c r="DC27" s="176"/>
      <c r="DD27" s="176"/>
      <c r="DE27" s="176"/>
      <c r="DF27" s="176"/>
    </row>
    <row r="28" spans="1:110" s="123" customFormat="1" x14ac:dyDescent="0.2">
      <c r="A28" s="195" t="s">
        <v>950</v>
      </c>
      <c r="B28" s="196"/>
      <c r="C28" s="196"/>
      <c r="D28" s="196"/>
      <c r="E28" s="196"/>
      <c r="F28" s="196"/>
      <c r="G28" s="196"/>
      <c r="H28" s="196"/>
      <c r="I28" s="196"/>
      <c r="J28" s="196"/>
      <c r="K28" s="196"/>
      <c r="L28" s="196"/>
      <c r="M28" s="196"/>
      <c r="N28" s="196"/>
      <c r="O28" s="196"/>
      <c r="P28" s="196"/>
      <c r="Q28" s="196"/>
      <c r="R28" s="196"/>
      <c r="S28" s="196"/>
      <c r="T28" s="196"/>
      <c r="U28" s="196"/>
      <c r="V28" s="196"/>
      <c r="W28" s="196"/>
      <c r="X28" s="196"/>
      <c r="Y28" s="196"/>
      <c r="Z28" s="196"/>
      <c r="AA28" s="196"/>
      <c r="AB28" s="197"/>
      <c r="AC28" s="167" t="s">
        <v>944</v>
      </c>
      <c r="AD28" s="167"/>
      <c r="AE28" s="167"/>
      <c r="AF28" s="167"/>
      <c r="AG28" s="167"/>
      <c r="AH28" s="167"/>
      <c r="AI28" s="167" t="s">
        <v>951</v>
      </c>
      <c r="AJ28" s="167"/>
      <c r="AK28" s="167"/>
      <c r="AL28" s="167"/>
      <c r="AM28" s="167"/>
      <c r="AN28" s="167"/>
      <c r="AO28" s="167"/>
      <c r="AP28" s="167"/>
      <c r="AQ28" s="167"/>
      <c r="AR28" s="167"/>
      <c r="AS28" s="167"/>
      <c r="AT28" s="167"/>
      <c r="AU28" s="167"/>
      <c r="AV28" s="167"/>
      <c r="AW28" s="167"/>
      <c r="AX28" s="167"/>
      <c r="AY28" s="167"/>
      <c r="AZ28" s="176">
        <v>685948100</v>
      </c>
      <c r="BA28" s="176"/>
      <c r="BB28" s="176"/>
      <c r="BC28" s="176"/>
      <c r="BD28" s="176"/>
      <c r="BE28" s="176"/>
      <c r="BF28" s="176"/>
      <c r="BG28" s="176"/>
      <c r="BH28" s="176"/>
      <c r="BI28" s="176"/>
      <c r="BJ28" s="176"/>
      <c r="BK28" s="176"/>
      <c r="BL28" s="176"/>
      <c r="BM28" s="176"/>
      <c r="BN28" s="176"/>
      <c r="BO28" s="176"/>
      <c r="BP28" s="176"/>
      <c r="BQ28" s="176"/>
      <c r="BR28" s="176"/>
      <c r="BS28" s="176"/>
      <c r="BT28" s="176"/>
      <c r="BU28" s="176"/>
      <c r="BV28" s="176"/>
      <c r="BW28" s="176">
        <v>86660304.079999998</v>
      </c>
      <c r="BX28" s="176"/>
      <c r="BY28" s="176"/>
      <c r="BZ28" s="176"/>
      <c r="CA28" s="176"/>
      <c r="CB28" s="176"/>
      <c r="CC28" s="176"/>
      <c r="CD28" s="176"/>
      <c r="CE28" s="176"/>
      <c r="CF28" s="176"/>
      <c r="CG28" s="176"/>
      <c r="CH28" s="176"/>
      <c r="CI28" s="176"/>
      <c r="CJ28" s="176"/>
      <c r="CK28" s="176"/>
      <c r="CL28" s="176"/>
      <c r="CM28" s="176"/>
      <c r="CN28" s="176"/>
      <c r="CO28" s="176" t="s">
        <v>936</v>
      </c>
      <c r="CP28" s="176"/>
      <c r="CQ28" s="176"/>
      <c r="CR28" s="176"/>
      <c r="CS28" s="176"/>
      <c r="CT28" s="176"/>
      <c r="CU28" s="176"/>
      <c r="CV28" s="176"/>
      <c r="CW28" s="176"/>
      <c r="CX28" s="176"/>
      <c r="CY28" s="176"/>
      <c r="CZ28" s="176"/>
      <c r="DA28" s="176"/>
      <c r="DB28" s="176"/>
      <c r="DC28" s="176"/>
      <c r="DD28" s="176"/>
      <c r="DE28" s="176"/>
      <c r="DF28" s="176"/>
    </row>
    <row r="29" spans="1:110" x14ac:dyDescent="0.25">
      <c r="A29" s="160"/>
      <c r="B29" s="160"/>
      <c r="C29" s="160"/>
      <c r="D29" s="160"/>
      <c r="E29" s="160"/>
      <c r="F29" s="160"/>
      <c r="G29" s="160"/>
      <c r="H29" s="160"/>
      <c r="I29" s="160"/>
      <c r="J29" s="160"/>
      <c r="K29" s="160"/>
      <c r="L29" s="160"/>
      <c r="M29" s="160"/>
      <c r="N29" s="160"/>
      <c r="O29" s="160"/>
      <c r="P29" s="160"/>
      <c r="Q29" s="160"/>
      <c r="R29" s="160"/>
      <c r="S29" s="160"/>
      <c r="T29" s="160"/>
      <c r="U29" s="160"/>
      <c r="V29" s="160"/>
      <c r="W29" s="160"/>
      <c r="X29" s="160"/>
      <c r="Y29" s="160"/>
      <c r="Z29" s="160"/>
      <c r="AA29" s="160"/>
      <c r="AB29" s="160"/>
      <c r="AC29" s="161"/>
      <c r="AD29" s="161"/>
      <c r="AE29" s="161"/>
      <c r="AF29" s="161"/>
      <c r="AG29" s="161"/>
      <c r="AH29" s="161"/>
      <c r="AI29" s="161"/>
      <c r="AJ29" s="161"/>
      <c r="AK29" s="161"/>
      <c r="AL29" s="161"/>
      <c r="AM29" s="161"/>
      <c r="AN29" s="161"/>
      <c r="AO29" s="161"/>
      <c r="AP29" s="161"/>
      <c r="AQ29" s="161"/>
      <c r="AR29" s="161"/>
      <c r="AS29" s="161"/>
      <c r="AT29" s="161"/>
      <c r="AU29" s="161"/>
      <c r="AV29" s="161"/>
      <c r="AW29" s="161"/>
      <c r="AX29" s="161"/>
      <c r="AY29" s="161"/>
      <c r="AZ29" s="162"/>
      <c r="BA29" s="162"/>
      <c r="BB29" s="162"/>
      <c r="BC29" s="162"/>
      <c r="BD29" s="162"/>
      <c r="BE29" s="162"/>
      <c r="BF29" s="162"/>
      <c r="BG29" s="162"/>
      <c r="BH29" s="162"/>
      <c r="BI29" s="162"/>
      <c r="BJ29" s="162"/>
      <c r="BK29" s="162"/>
      <c r="BL29" s="162"/>
      <c r="BM29" s="162"/>
      <c r="BN29" s="162"/>
      <c r="BO29" s="162"/>
      <c r="BP29" s="162"/>
      <c r="BQ29" s="162"/>
      <c r="BR29" s="162"/>
      <c r="BS29" s="162"/>
      <c r="BT29" s="162"/>
      <c r="BU29" s="162"/>
      <c r="BV29" s="162"/>
      <c r="BW29" s="162"/>
      <c r="BX29" s="162"/>
      <c r="BY29" s="162"/>
      <c r="BZ29" s="162"/>
      <c r="CA29" s="162"/>
      <c r="CB29" s="162"/>
      <c r="CC29" s="162"/>
      <c r="CD29" s="162"/>
      <c r="CE29" s="162"/>
      <c r="CF29" s="162"/>
      <c r="CG29" s="162"/>
      <c r="CH29" s="162"/>
      <c r="CI29" s="162"/>
      <c r="CJ29" s="162"/>
      <c r="CK29" s="162"/>
      <c r="CL29" s="162"/>
      <c r="CM29" s="162"/>
      <c r="CN29" s="162"/>
      <c r="CO29" s="162"/>
      <c r="CP29" s="162"/>
      <c r="CQ29" s="162"/>
      <c r="CR29" s="162"/>
      <c r="CS29" s="162"/>
      <c r="CT29" s="162"/>
      <c r="CU29" s="162"/>
      <c r="CV29" s="162"/>
      <c r="CW29" s="162"/>
      <c r="CX29" s="162"/>
      <c r="CY29" s="162"/>
      <c r="CZ29" s="162"/>
      <c r="DA29" s="162"/>
      <c r="DB29" s="162"/>
      <c r="DC29" s="162"/>
      <c r="DD29" s="162"/>
      <c r="DE29" s="162"/>
      <c r="DF29" s="162"/>
    </row>
    <row r="30" spans="1:110" x14ac:dyDescent="0.25">
      <c r="A30" s="165" t="s">
        <v>952</v>
      </c>
      <c r="B30" s="165"/>
      <c r="C30" s="165"/>
      <c r="D30" s="165"/>
      <c r="E30" s="165"/>
      <c r="F30" s="165"/>
      <c r="G30" s="165"/>
      <c r="H30" s="165"/>
      <c r="I30" s="165"/>
      <c r="J30" s="165"/>
      <c r="K30" s="165"/>
      <c r="L30" s="165"/>
      <c r="M30" s="165"/>
      <c r="N30" s="165"/>
      <c r="BV30" s="94"/>
      <c r="CE30" s="153"/>
      <c r="CF30" s="153"/>
      <c r="CG30" s="153"/>
      <c r="CH30" s="153"/>
      <c r="CI30" s="153"/>
      <c r="CJ30" s="153"/>
      <c r="CK30" s="153"/>
      <c r="CL30" s="153"/>
      <c r="CM30" s="153"/>
      <c r="CN30" s="153"/>
      <c r="CU30" s="153"/>
      <c r="CV30" s="153"/>
      <c r="CW30" s="153"/>
      <c r="CX30" s="153"/>
      <c r="CY30" s="153"/>
      <c r="CZ30" s="153"/>
      <c r="DA30" s="153"/>
      <c r="DB30" s="153"/>
      <c r="DC30" s="153"/>
      <c r="DD30" s="153"/>
      <c r="DE30" s="153"/>
      <c r="DF30" s="153"/>
    </row>
    <row r="31" spans="1:110" x14ac:dyDescent="0.25">
      <c r="A31" s="165"/>
      <c r="B31" s="165"/>
      <c r="C31" s="165"/>
      <c r="D31" s="165"/>
      <c r="E31" s="165"/>
      <c r="F31" s="165"/>
      <c r="G31" s="165"/>
      <c r="H31" s="165"/>
      <c r="I31" s="165"/>
      <c r="J31" s="165"/>
      <c r="K31" s="165"/>
      <c r="L31" s="165"/>
      <c r="M31" s="165"/>
      <c r="N31" s="165"/>
      <c r="O31" s="198"/>
      <c r="P31" s="198"/>
      <c r="Q31" s="198"/>
      <c r="R31" s="198"/>
      <c r="S31" s="198"/>
      <c r="T31" s="198"/>
      <c r="U31" s="198"/>
      <c r="V31" s="198"/>
      <c r="W31" s="198"/>
      <c r="X31" s="198"/>
      <c r="Y31" s="198"/>
      <c r="Z31" s="198"/>
      <c r="AA31" s="198"/>
      <c r="AB31" s="198"/>
      <c r="AC31" s="198"/>
      <c r="AD31" s="198"/>
      <c r="AE31" s="198"/>
      <c r="AF31" s="198"/>
      <c r="AK31" s="153" t="s">
        <v>953</v>
      </c>
      <c r="AL31" s="153"/>
      <c r="AM31" s="153"/>
      <c r="AN31" s="153"/>
      <c r="AO31" s="153"/>
      <c r="AP31" s="153"/>
      <c r="AQ31" s="153"/>
      <c r="AR31" s="153"/>
      <c r="AS31" s="153"/>
      <c r="AT31" s="153"/>
      <c r="AU31" s="153"/>
      <c r="AV31" s="153"/>
      <c r="AW31" s="153"/>
      <c r="AX31" s="153"/>
      <c r="AY31" s="153"/>
      <c r="AZ31" s="153"/>
      <c r="BA31" s="153"/>
      <c r="BB31" s="153"/>
      <c r="BC31" s="153"/>
      <c r="BD31" s="153"/>
      <c r="BE31" s="153"/>
      <c r="BF31" s="153"/>
      <c r="BG31" s="153"/>
      <c r="BH31" s="153"/>
      <c r="BI31" s="153"/>
      <c r="BJ31" s="153"/>
      <c r="BK31" s="153"/>
    </row>
    <row r="32" spans="1:110" x14ac:dyDescent="0.25">
      <c r="O32" s="199"/>
      <c r="P32" s="199"/>
      <c r="Q32" s="199"/>
      <c r="R32" s="199"/>
      <c r="S32" s="199"/>
      <c r="T32" s="199"/>
      <c r="U32" s="199"/>
      <c r="V32" s="199"/>
      <c r="W32" s="199"/>
      <c r="X32" s="199"/>
      <c r="Y32" s="199"/>
      <c r="Z32" s="199"/>
      <c r="AA32" s="199"/>
      <c r="AB32" s="199"/>
      <c r="AC32" s="199"/>
      <c r="AD32" s="199"/>
      <c r="AE32" s="199"/>
      <c r="AF32" s="199"/>
      <c r="AK32" s="164" t="s">
        <v>954</v>
      </c>
      <c r="AL32" s="164"/>
      <c r="AM32" s="164"/>
      <c r="AN32" s="164"/>
      <c r="AO32" s="164"/>
      <c r="AP32" s="164"/>
      <c r="AQ32" s="164"/>
      <c r="AR32" s="164"/>
      <c r="AS32" s="164"/>
      <c r="AT32" s="164"/>
      <c r="AU32" s="164"/>
      <c r="AV32" s="164"/>
      <c r="AW32" s="164"/>
      <c r="AX32" s="164"/>
      <c r="AY32" s="164"/>
      <c r="AZ32" s="164"/>
      <c r="BA32" s="164"/>
      <c r="BB32" s="164"/>
      <c r="BC32" s="164"/>
      <c r="BD32" s="164"/>
      <c r="BE32" s="164"/>
      <c r="BF32" s="164"/>
      <c r="BG32" s="164"/>
      <c r="BH32" s="164"/>
      <c r="CE32" s="153"/>
      <c r="CF32" s="153"/>
      <c r="CG32" s="153"/>
      <c r="CH32" s="153"/>
      <c r="CI32" s="153"/>
      <c r="CJ32" s="153"/>
      <c r="CK32" s="153"/>
      <c r="CL32" s="153"/>
      <c r="CM32" s="153"/>
      <c r="CN32" s="153"/>
      <c r="CU32" s="153"/>
      <c r="CV32" s="153"/>
      <c r="CW32" s="153"/>
      <c r="CX32" s="153"/>
      <c r="CY32" s="153"/>
      <c r="CZ32" s="153"/>
      <c r="DA32" s="153"/>
      <c r="DB32" s="153"/>
      <c r="DC32" s="153"/>
      <c r="DD32" s="153"/>
      <c r="DE32" s="153"/>
      <c r="DF32" s="153"/>
    </row>
    <row r="33" spans="1:71" x14ac:dyDescent="0.25">
      <c r="A33" s="165" t="s">
        <v>955</v>
      </c>
      <c r="B33" s="165"/>
      <c r="C33" s="165"/>
      <c r="D33" s="165"/>
      <c r="E33" s="165"/>
      <c r="F33" s="165"/>
      <c r="G33" s="165"/>
      <c r="H33" s="165"/>
      <c r="I33" s="165"/>
      <c r="J33" s="165"/>
      <c r="K33" s="165"/>
      <c r="L33" s="165"/>
      <c r="M33" s="165"/>
      <c r="N33" s="165"/>
      <c r="O33" s="165"/>
      <c r="P33" s="165"/>
      <c r="Q33" s="165"/>
      <c r="R33" s="165"/>
      <c r="S33" s="165"/>
      <c r="T33" s="165"/>
      <c r="U33" s="165"/>
      <c r="V33" s="165"/>
      <c r="W33" s="165"/>
      <c r="X33" s="165"/>
    </row>
    <row r="34" spans="1:71" x14ac:dyDescent="0.25">
      <c r="A34" s="165"/>
      <c r="B34" s="165"/>
      <c r="C34" s="165"/>
      <c r="D34" s="165"/>
      <c r="E34" s="165"/>
      <c r="F34" s="165"/>
      <c r="G34" s="165"/>
      <c r="H34" s="165"/>
      <c r="I34" s="165"/>
      <c r="J34" s="165"/>
      <c r="K34" s="165"/>
      <c r="L34" s="165"/>
      <c r="M34" s="165"/>
      <c r="N34" s="165"/>
      <c r="O34" s="165"/>
      <c r="P34" s="165"/>
      <c r="Q34" s="165"/>
      <c r="R34" s="165"/>
      <c r="S34" s="165"/>
      <c r="T34" s="165"/>
      <c r="U34" s="165"/>
      <c r="V34" s="165"/>
      <c r="W34" s="165"/>
      <c r="X34" s="165"/>
      <c r="Z34" s="198"/>
      <c r="AA34" s="198"/>
      <c r="AB34" s="198"/>
      <c r="AC34" s="198"/>
      <c r="AD34" s="198"/>
      <c r="AE34" s="198"/>
      <c r="AF34" s="198"/>
      <c r="AG34" s="198"/>
      <c r="AH34" s="198"/>
      <c r="AI34" s="198"/>
      <c r="AJ34" s="198"/>
      <c r="AK34" s="198"/>
      <c r="AL34" s="198"/>
      <c r="AM34" s="198"/>
      <c r="AN34" s="198"/>
      <c r="AO34" s="198"/>
      <c r="AP34" s="198"/>
      <c r="AQ34" s="198"/>
      <c r="AV34" s="163" t="s">
        <v>956</v>
      </c>
      <c r="AW34" s="163"/>
      <c r="AX34" s="163"/>
      <c r="AY34" s="163"/>
      <c r="AZ34" s="163"/>
      <c r="BA34" s="163"/>
      <c r="BB34" s="163"/>
      <c r="BC34" s="163"/>
      <c r="BD34" s="163"/>
      <c r="BE34" s="163"/>
      <c r="BF34" s="163"/>
      <c r="BG34" s="163"/>
      <c r="BH34" s="163"/>
      <c r="BI34" s="163"/>
      <c r="BJ34" s="163"/>
      <c r="BK34" s="163"/>
      <c r="BL34" s="163"/>
      <c r="BM34" s="163"/>
      <c r="BN34" s="163"/>
      <c r="BO34" s="163"/>
      <c r="BP34" s="163"/>
      <c r="BQ34" s="163"/>
      <c r="BR34" s="163"/>
      <c r="BS34" s="163"/>
    </row>
    <row r="35" spans="1:71" x14ac:dyDescent="0.25">
      <c r="Z35" s="199"/>
      <c r="AA35" s="199"/>
      <c r="AB35" s="199"/>
      <c r="AC35" s="199"/>
      <c r="AD35" s="199"/>
      <c r="AE35" s="199"/>
      <c r="AF35" s="199"/>
      <c r="AG35" s="199"/>
      <c r="AH35" s="199"/>
      <c r="AI35" s="199"/>
      <c r="AJ35" s="199"/>
      <c r="AK35" s="199"/>
      <c r="AL35" s="199"/>
      <c r="AM35" s="199"/>
      <c r="AN35" s="199"/>
      <c r="AO35" s="199"/>
      <c r="AP35" s="199"/>
      <c r="AQ35" s="199"/>
      <c r="AV35" s="164" t="s">
        <v>954</v>
      </c>
      <c r="AW35" s="164"/>
      <c r="AX35" s="164"/>
      <c r="AY35" s="164"/>
      <c r="AZ35" s="164"/>
      <c r="BA35" s="164"/>
      <c r="BB35" s="164"/>
      <c r="BC35" s="164"/>
      <c r="BD35" s="164"/>
      <c r="BE35" s="164"/>
      <c r="BF35" s="164"/>
      <c r="BG35" s="164"/>
      <c r="BH35" s="164"/>
      <c r="BI35" s="164"/>
      <c r="BJ35" s="164"/>
      <c r="BK35" s="164"/>
      <c r="BL35" s="164"/>
      <c r="BM35" s="164"/>
      <c r="BN35" s="164"/>
      <c r="BO35" s="164"/>
      <c r="BP35" s="164"/>
      <c r="BQ35" s="164"/>
      <c r="BR35" s="164"/>
      <c r="BS35" s="164"/>
    </row>
  </sheetData>
  <mergeCells count="162">
    <mergeCell ref="Z35:AQ35"/>
    <mergeCell ref="AV35:BS35"/>
    <mergeCell ref="O32:AF32"/>
    <mergeCell ref="AK32:BH32"/>
    <mergeCell ref="CE32:CN32"/>
    <mergeCell ref="CU32:DF32"/>
    <mergeCell ref="A33:X34"/>
    <mergeCell ref="Z34:AQ34"/>
    <mergeCell ref="AV34:BS34"/>
    <mergeCell ref="A30:N31"/>
    <mergeCell ref="AK31:BK31"/>
    <mergeCell ref="CE30:CN30"/>
    <mergeCell ref="CU30:DF30"/>
    <mergeCell ref="O31:AF31"/>
    <mergeCell ref="A28:AB28"/>
    <mergeCell ref="AC28:AH28"/>
    <mergeCell ref="AI28:AY28"/>
    <mergeCell ref="AZ28:BV28"/>
    <mergeCell ref="BW28:CN28"/>
    <mergeCell ref="CO28:DF28"/>
    <mergeCell ref="A27:AB27"/>
    <mergeCell ref="AC27:AH27"/>
    <mergeCell ref="AI27:AY27"/>
    <mergeCell ref="AZ27:BV27"/>
    <mergeCell ref="BW27:CN27"/>
    <mergeCell ref="CO27:DF27"/>
    <mergeCell ref="A26:AB26"/>
    <mergeCell ref="AC26:AH26"/>
    <mergeCell ref="AI26:AY26"/>
    <mergeCell ref="AZ26:BV26"/>
    <mergeCell ref="BW26:CN26"/>
    <mergeCell ref="CO26:DF26"/>
    <mergeCell ref="A25:AB25"/>
    <mergeCell ref="AC25:AH25"/>
    <mergeCell ref="AI25:AY25"/>
    <mergeCell ref="AZ25:BV25"/>
    <mergeCell ref="BW25:CN25"/>
    <mergeCell ref="CO25:DF25"/>
    <mergeCell ref="A24:AB24"/>
    <mergeCell ref="AC24:AH24"/>
    <mergeCell ref="AI24:AY24"/>
    <mergeCell ref="AZ24:BV24"/>
    <mergeCell ref="BW24:CN24"/>
    <mergeCell ref="CO24:DF24"/>
    <mergeCell ref="A23:AB23"/>
    <mergeCell ref="AC23:AH23"/>
    <mergeCell ref="AI23:AY23"/>
    <mergeCell ref="AZ23:BV23"/>
    <mergeCell ref="BW23:CN23"/>
    <mergeCell ref="CO23:DF23"/>
    <mergeCell ref="A22:AB22"/>
    <mergeCell ref="AC22:AH22"/>
    <mergeCell ref="AI22:AY22"/>
    <mergeCell ref="AZ22:BV22"/>
    <mergeCell ref="BW22:CN22"/>
    <mergeCell ref="CO22:DF22"/>
    <mergeCell ref="A21:AB21"/>
    <mergeCell ref="AC21:AH21"/>
    <mergeCell ref="AI21:AY21"/>
    <mergeCell ref="AZ21:BV21"/>
    <mergeCell ref="BW21:CN21"/>
    <mergeCell ref="CO21:DF21"/>
    <mergeCell ref="A20:AB20"/>
    <mergeCell ref="AC20:AH20"/>
    <mergeCell ref="AI20:AY20"/>
    <mergeCell ref="AZ20:BV20"/>
    <mergeCell ref="BW20:CN20"/>
    <mergeCell ref="CO20:DF20"/>
    <mergeCell ref="A19:AB19"/>
    <mergeCell ref="AC19:AH19"/>
    <mergeCell ref="AI19:AY19"/>
    <mergeCell ref="AZ19:BV19"/>
    <mergeCell ref="BW19:CN19"/>
    <mergeCell ref="CO19:DF19"/>
    <mergeCell ref="A18:AB18"/>
    <mergeCell ref="AC18:AH18"/>
    <mergeCell ref="AI18:AY18"/>
    <mergeCell ref="AZ18:BV18"/>
    <mergeCell ref="BW18:CN18"/>
    <mergeCell ref="CO18:DF18"/>
    <mergeCell ref="A17:AB17"/>
    <mergeCell ref="AC17:AH17"/>
    <mergeCell ref="AI17:AY17"/>
    <mergeCell ref="AZ17:BV17"/>
    <mergeCell ref="BW17:CN17"/>
    <mergeCell ref="CO17:DF17"/>
    <mergeCell ref="A16:AB16"/>
    <mergeCell ref="AC16:AH16"/>
    <mergeCell ref="AI16:AY16"/>
    <mergeCell ref="AZ16:BV16"/>
    <mergeCell ref="BW16:CN16"/>
    <mergeCell ref="CO16:DF16"/>
    <mergeCell ref="A15:AB15"/>
    <mergeCell ref="AC15:AH15"/>
    <mergeCell ref="AI15:AY15"/>
    <mergeCell ref="AZ15:BV15"/>
    <mergeCell ref="BW15:CN15"/>
    <mergeCell ref="CO15:DF15"/>
    <mergeCell ref="A14:AB14"/>
    <mergeCell ref="AC14:AH14"/>
    <mergeCell ref="AI14:AY14"/>
    <mergeCell ref="AZ14:BV14"/>
    <mergeCell ref="BW14:CN14"/>
    <mergeCell ref="CO14:DF14"/>
    <mergeCell ref="A13:AB13"/>
    <mergeCell ref="AC13:AH13"/>
    <mergeCell ref="AI13:AY13"/>
    <mergeCell ref="AZ13:BV13"/>
    <mergeCell ref="BW13:CN13"/>
    <mergeCell ref="CO13:DF13"/>
    <mergeCell ref="A12:AB12"/>
    <mergeCell ref="AC12:AH12"/>
    <mergeCell ref="AI12:AY12"/>
    <mergeCell ref="AZ12:BV12"/>
    <mergeCell ref="BW12:CN12"/>
    <mergeCell ref="CO12:DF12"/>
    <mergeCell ref="A11:AB11"/>
    <mergeCell ref="AC11:AH11"/>
    <mergeCell ref="AI11:AY11"/>
    <mergeCell ref="AZ11:BV11"/>
    <mergeCell ref="BW11:CN11"/>
    <mergeCell ref="CO11:DF11"/>
    <mergeCell ref="A10:AB10"/>
    <mergeCell ref="AC10:AH10"/>
    <mergeCell ref="AI10:AY10"/>
    <mergeCell ref="AZ10:BV10"/>
    <mergeCell ref="BW10:CN10"/>
    <mergeCell ref="CO10:DF10"/>
    <mergeCell ref="A8:AB8"/>
    <mergeCell ref="AC8:AH9"/>
    <mergeCell ref="AI8:AY9"/>
    <mergeCell ref="AZ8:BV9"/>
    <mergeCell ref="BW8:CN9"/>
    <mergeCell ref="CO8:DF9"/>
    <mergeCell ref="A9:AB9"/>
    <mergeCell ref="A6:AB6"/>
    <mergeCell ref="AC6:AH7"/>
    <mergeCell ref="AI6:AY7"/>
    <mergeCell ref="AZ6:BV7"/>
    <mergeCell ref="BW6:CN7"/>
    <mergeCell ref="CO6:DF7"/>
    <mergeCell ref="A7:AB7"/>
    <mergeCell ref="A5:AB5"/>
    <mergeCell ref="AC5:AH5"/>
    <mergeCell ref="AI5:AY5"/>
    <mergeCell ref="AZ5:BV5"/>
    <mergeCell ref="BW5:CN5"/>
    <mergeCell ref="CO5:DF5"/>
    <mergeCell ref="A4:AB4"/>
    <mergeCell ref="AC4:AH4"/>
    <mergeCell ref="AI4:AY4"/>
    <mergeCell ref="AZ4:BV4"/>
    <mergeCell ref="BW4:CN4"/>
    <mergeCell ref="CO4:DF4"/>
    <mergeCell ref="CU1:DF1"/>
    <mergeCell ref="A2:DF2"/>
    <mergeCell ref="A3:AB3"/>
    <mergeCell ref="AC3:AH3"/>
    <mergeCell ref="AI3:AY3"/>
    <mergeCell ref="AZ3:BV3"/>
    <mergeCell ref="BW3:CN3"/>
    <mergeCell ref="CO3:DF3"/>
  </mergeCells>
  <conditionalFormatting sqref="F15:F17 E13:F13 E15">
    <cfRule type="cellIs" priority="1" stopIfTrue="1" operator="equal">
      <formula>0</formula>
    </cfRule>
  </conditionalFormatting>
  <conditionalFormatting sqref="E24:F24">
    <cfRule type="cellIs" priority="2" stopIfTrue="1" operator="equal">
      <formula>0</formula>
    </cfRule>
  </conditionalFormatting>
  <conditionalFormatting sqref="E26:F26">
    <cfRule type="cellIs" priority="3" stopIfTrue="1" operator="equal">
      <formula>0</formula>
    </cfRule>
  </conditionalFormatting>
  <conditionalFormatting sqref="E92:F92">
    <cfRule type="cellIs" priority="4" stopIfTrue="1" operator="equal">
      <formula>0</formula>
    </cfRule>
  </conditionalFormatting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14</vt:i4>
      </vt:variant>
    </vt:vector>
  </HeadingPairs>
  <TitlesOfParts>
    <vt:vector size="18" baseType="lpstr">
      <vt:lpstr>Доходы</vt:lpstr>
      <vt:lpstr>_params</vt:lpstr>
      <vt:lpstr>Расходы</vt:lpstr>
      <vt:lpstr>Источники</vt:lpstr>
      <vt:lpstr>Доходы!APPT</vt:lpstr>
      <vt:lpstr>Доходы!FILE_NAME</vt:lpstr>
      <vt:lpstr>Доходы!FIO</vt:lpstr>
      <vt:lpstr>Доходы!FORM_CODE</vt:lpstr>
      <vt:lpstr>Доходы!LAST_CELL</vt:lpstr>
      <vt:lpstr>Доходы!PARAMS</vt:lpstr>
      <vt:lpstr>Доходы!PERIOD</vt:lpstr>
      <vt:lpstr>Доходы!RANGE_NAMES</vt:lpstr>
      <vt:lpstr>Доходы!RBEGIN_1</vt:lpstr>
      <vt:lpstr>Доходы!REG_DATE</vt:lpstr>
      <vt:lpstr>Доходы!REND_1</vt:lpstr>
      <vt:lpstr>Доходы!SIGN</vt:lpstr>
      <vt:lpstr>Доходы!SRC_CODE</vt:lpstr>
      <vt:lpstr>Доходы!SRC_KIND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Home</dc:creator>
  <dc:description>POI HSSF rep:2.47.0.105</dc:description>
  <cp:lastModifiedBy>FEO-006</cp:lastModifiedBy>
  <cp:lastPrinted>2023-06-02T09:27:11Z</cp:lastPrinted>
  <dcterms:created xsi:type="dcterms:W3CDTF">2019-03-01T09:52:53Z</dcterms:created>
  <dcterms:modified xsi:type="dcterms:W3CDTF">2023-08-04T11:56:07Z</dcterms:modified>
</cp:coreProperties>
</file>