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Доходы!$F$219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Доходы!$A$219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27" i="6" l="1"/>
  <c r="AZ27" i="6"/>
  <c r="BW26" i="6"/>
  <c r="AZ26" i="6"/>
  <c r="BW25" i="6"/>
  <c r="AZ25" i="6"/>
  <c r="BW23" i="6"/>
  <c r="AZ23" i="6"/>
  <c r="BW22" i="6"/>
  <c r="AZ22" i="6"/>
  <c r="BW21" i="6"/>
  <c r="AZ21" i="6"/>
  <c r="BW20" i="6"/>
  <c r="BW5" i="6" s="1"/>
  <c r="AZ20" i="6"/>
  <c r="CO17" i="6"/>
  <c r="CO16" i="6" s="1"/>
  <c r="CO15" i="6"/>
  <c r="CO14" i="6"/>
  <c r="CO13" i="6"/>
  <c r="CO12" i="6"/>
  <c r="CO11" i="6"/>
  <c r="AZ5" i="6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3" i="5"/>
  <c r="CO5" i="6" l="1"/>
  <c r="CO20" i="6"/>
  <c r="E71" i="1" l="1"/>
  <c r="E23" i="1"/>
  <c r="E57" i="1"/>
  <c r="E102" i="1" l="1"/>
  <c r="E53" i="1"/>
  <c r="F54" i="1"/>
  <c r="F53" i="1"/>
  <c r="E55" i="1" l="1"/>
  <c r="E189" i="1" l="1"/>
  <c r="F195" i="1"/>
  <c r="F194" i="1"/>
  <c r="E47" i="1"/>
  <c r="F147" i="1" l="1"/>
  <c r="E146" i="1"/>
  <c r="D146" i="1"/>
  <c r="D145" i="1" s="1"/>
  <c r="E50" i="1"/>
  <c r="F50" i="1" s="1"/>
  <c r="F52" i="1"/>
  <c r="F51" i="1"/>
  <c r="F200" i="1" l="1"/>
  <c r="F202" i="1"/>
  <c r="F190" i="1"/>
  <c r="F191" i="1"/>
  <c r="F192" i="1"/>
  <c r="F193" i="1"/>
  <c r="F185" i="1"/>
  <c r="F187" i="1"/>
  <c r="F182" i="1"/>
  <c r="F179" i="1"/>
  <c r="F176" i="1"/>
  <c r="F160" i="1"/>
  <c r="F161" i="1"/>
  <c r="F162" i="1"/>
  <c r="F164" i="1"/>
  <c r="F144" i="1"/>
  <c r="F136" i="1"/>
  <c r="E201" i="1" l="1"/>
  <c r="D201" i="1"/>
  <c r="F201" i="1" l="1"/>
  <c r="E210" i="1"/>
  <c r="D210" i="1"/>
  <c r="F211" i="1"/>
  <c r="F210" i="1" s="1"/>
  <c r="E181" i="1" l="1"/>
  <c r="E180" i="1" s="1"/>
  <c r="D181" i="1"/>
  <c r="D178" i="1"/>
  <c r="D166" i="1"/>
  <c r="D163" i="1"/>
  <c r="F181" i="1" l="1"/>
  <c r="D180" i="1"/>
  <c r="F180" i="1" l="1"/>
  <c r="D177" i="1"/>
  <c r="D189" i="1"/>
  <c r="D135" i="1"/>
  <c r="F189" i="1" l="1"/>
  <c r="E143" i="1"/>
  <c r="E32" i="1" l="1"/>
  <c r="E135" i="1" l="1"/>
  <c r="F135" i="1" s="1"/>
  <c r="E178" i="1" l="1"/>
  <c r="E119" i="1"/>
  <c r="E118" i="1" s="1"/>
  <c r="E117" i="1" s="1"/>
  <c r="E177" i="1" l="1"/>
  <c r="F177" i="1" s="1"/>
  <c r="F178" i="1"/>
  <c r="E112" i="1"/>
  <c r="F82" i="1"/>
  <c r="F49" i="1" l="1"/>
  <c r="E24" i="1" l="1"/>
  <c r="E166" i="1" l="1"/>
  <c r="F216" i="1" l="1"/>
  <c r="F47" i="1" l="1"/>
  <c r="F48" i="1"/>
  <c r="E188" i="1"/>
  <c r="D188" i="1"/>
  <c r="F81" i="1"/>
  <c r="F188" i="1" l="1"/>
  <c r="D168" i="1" l="1"/>
  <c r="D165" i="1" s="1"/>
  <c r="D159" i="1" s="1"/>
  <c r="D133" i="1"/>
  <c r="D132" i="1" s="1"/>
  <c r="D130" i="1"/>
  <c r="D129" i="1" s="1"/>
  <c r="D127" i="1"/>
  <c r="D125" i="1"/>
  <c r="D123" i="1"/>
  <c r="D111" i="1"/>
  <c r="D101" i="1"/>
  <c r="D84" i="1"/>
  <c r="D70" i="1"/>
  <c r="D69" i="1" s="1"/>
  <c r="D23" i="1"/>
  <c r="E150" i="1" l="1"/>
  <c r="E154" i="1" l="1"/>
  <c r="E149" i="1" s="1"/>
  <c r="D67" i="1" l="1"/>
  <c r="E175" i="1" l="1"/>
  <c r="F175" i="1" s="1"/>
  <c r="E163" i="1"/>
  <c r="F163" i="1" s="1"/>
  <c r="E85" i="1"/>
  <c r="F89" i="1"/>
  <c r="E174" i="1" l="1"/>
  <c r="F174" i="1" s="1"/>
  <c r="F80" i="1"/>
  <c r="F79" i="1"/>
  <c r="D100" i="1"/>
  <c r="D90" i="1"/>
  <c r="E63" i="1" l="1"/>
  <c r="F148" i="1" l="1"/>
  <c r="E173" i="1"/>
  <c r="F173" i="1" s="1"/>
  <c r="E145" i="1" l="1"/>
  <c r="F145" i="1" s="1"/>
  <c r="F146" i="1"/>
  <c r="E96" i="1"/>
  <c r="D139" i="1"/>
  <c r="D138" i="1" s="1"/>
  <c r="D137" i="1" s="1"/>
  <c r="D218" i="1"/>
  <c r="D217" i="1" s="1"/>
  <c r="F72" i="1" l="1"/>
  <c r="F73" i="1"/>
  <c r="F75" i="1"/>
  <c r="F77" i="1"/>
  <c r="F78" i="1"/>
  <c r="D170" i="1" l="1"/>
  <c r="E172" i="1"/>
  <c r="F172" i="1" s="1"/>
  <c r="F93" i="1"/>
  <c r="F94" i="1"/>
  <c r="F88" i="1"/>
  <c r="E171" i="1" l="1"/>
  <c r="F171" i="1" s="1"/>
  <c r="E168" i="1"/>
  <c r="E165" i="1" s="1"/>
  <c r="F98" i="1"/>
  <c r="F92" i="1"/>
  <c r="D212" i="1"/>
  <c r="D209" i="1" s="1"/>
  <c r="D199" i="1"/>
  <c r="D122" i="1"/>
  <c r="D121" i="1" s="1"/>
  <c r="D65" i="1"/>
  <c r="D63" i="1"/>
  <c r="D61" i="1"/>
  <c r="D83" i="1"/>
  <c r="D22" i="1"/>
  <c r="D198" i="1" l="1"/>
  <c r="E159" i="1"/>
  <c r="F165" i="1"/>
  <c r="D60" i="1"/>
  <c r="D59" i="1" s="1"/>
  <c r="F168" i="1"/>
  <c r="E91" i="1"/>
  <c r="F91" i="1" s="1"/>
  <c r="F96" i="1"/>
  <c r="F97" i="1"/>
  <c r="E170" i="1"/>
  <c r="F170" i="1" s="1"/>
  <c r="F159" i="1" l="1"/>
  <c r="E90" i="1"/>
  <c r="F90" i="1" s="1"/>
  <c r="F31" i="1"/>
  <c r="D186" i="1" l="1"/>
  <c r="D183" i="1" l="1"/>
  <c r="F64" i="1"/>
  <c r="E203" i="1" l="1"/>
  <c r="F112" i="1"/>
  <c r="E123" i="1"/>
  <c r="F124" i="1"/>
  <c r="E125" i="1"/>
  <c r="F125" i="1" s="1"/>
  <c r="F126" i="1"/>
  <c r="E127" i="1"/>
  <c r="F127" i="1" s="1"/>
  <c r="F102" i="1" l="1"/>
  <c r="E101" i="1"/>
  <c r="E111" i="1"/>
  <c r="F111" i="1" s="1"/>
  <c r="E122" i="1"/>
  <c r="F123" i="1"/>
  <c r="E100" i="1" l="1"/>
  <c r="F101" i="1"/>
  <c r="F122" i="1"/>
  <c r="F100" i="1" l="1"/>
  <c r="D203" i="1" l="1"/>
  <c r="D150" i="1"/>
  <c r="D149" i="1" s="1"/>
  <c r="D215" i="1"/>
  <c r="D157" i="1"/>
  <c r="D156" i="1" s="1"/>
  <c r="D152" i="1"/>
  <c r="D143" i="1"/>
  <c r="F143" i="1" s="1"/>
  <c r="F30" i="1"/>
  <c r="D141" i="1" l="1"/>
  <c r="D214" i="1"/>
  <c r="D142" i="1"/>
  <c r="E76" i="1"/>
  <c r="D21" i="1" l="1"/>
  <c r="E70" i="1"/>
  <c r="E69" i="1" s="1"/>
  <c r="F76" i="1"/>
  <c r="E184" i="1"/>
  <c r="E152" i="1"/>
  <c r="F29" i="1"/>
  <c r="F184" i="1" l="1"/>
  <c r="E130" i="1"/>
  <c r="E129" i="1" s="1"/>
  <c r="D197" i="1" l="1"/>
  <c r="D196" i="1" l="1"/>
  <c r="D19" i="1" s="1"/>
  <c r="F205" i="1"/>
  <c r="F204" i="1"/>
  <c r="F203" i="1"/>
  <c r="E45" i="1" l="1"/>
  <c r="F46" i="1"/>
  <c r="F28" i="1"/>
  <c r="F32" i="1" l="1"/>
  <c r="E40" i="1"/>
  <c r="E61" i="1"/>
  <c r="F61" i="1" s="1"/>
  <c r="F63" i="1"/>
  <c r="E65" i="1"/>
  <c r="F65" i="1" s="1"/>
  <c r="E67" i="1"/>
  <c r="F67" i="1" s="1"/>
  <c r="F71" i="1"/>
  <c r="F85" i="1"/>
  <c r="E133" i="1"/>
  <c r="E132" i="1" s="1"/>
  <c r="E139" i="1"/>
  <c r="E138" i="1" s="1"/>
  <c r="F138" i="1" s="1"/>
  <c r="F149" i="1"/>
  <c r="E157" i="1"/>
  <c r="E156" i="1" s="1"/>
  <c r="E141" i="1" s="1"/>
  <c r="E186" i="1"/>
  <c r="E183" i="1" s="1"/>
  <c r="E199" i="1"/>
  <c r="E207" i="1"/>
  <c r="F207" i="1" s="1"/>
  <c r="E212" i="1"/>
  <c r="E209" i="1" s="1"/>
  <c r="F209" i="1" s="1"/>
  <c r="E215" i="1"/>
  <c r="F215" i="1" s="1"/>
  <c r="E218" i="1"/>
  <c r="F25" i="1"/>
  <c r="F26" i="1"/>
  <c r="F27" i="1"/>
  <c r="F33" i="1"/>
  <c r="F34" i="1"/>
  <c r="F35" i="1"/>
  <c r="F41" i="1"/>
  <c r="F42" i="1"/>
  <c r="F43" i="1"/>
  <c r="F44" i="1"/>
  <c r="F62" i="1"/>
  <c r="F66" i="1"/>
  <c r="F68" i="1"/>
  <c r="F86" i="1"/>
  <c r="F87" i="1"/>
  <c r="F128" i="1"/>
  <c r="F129" i="1"/>
  <c r="F130" i="1"/>
  <c r="F131" i="1"/>
  <c r="F134" i="1"/>
  <c r="F140" i="1"/>
  <c r="F151" i="1"/>
  <c r="F158" i="1"/>
  <c r="F169" i="1"/>
  <c r="F208" i="1"/>
  <c r="F213" i="1"/>
  <c r="E198" i="1" l="1"/>
  <c r="F198" i="1" s="1"/>
  <c r="F199" i="1"/>
  <c r="F183" i="1"/>
  <c r="F186" i="1"/>
  <c r="F40" i="1"/>
  <c r="E22" i="1"/>
  <c r="E142" i="1"/>
  <c r="F142" i="1" s="1"/>
  <c r="F156" i="1"/>
  <c r="F139" i="1"/>
  <c r="F132" i="1"/>
  <c r="E121" i="1"/>
  <c r="E137" i="1"/>
  <c r="F137" i="1" s="1"/>
  <c r="E206" i="1"/>
  <c r="F206" i="1" s="1"/>
  <c r="E217" i="1"/>
  <c r="F212" i="1"/>
  <c r="F150" i="1"/>
  <c r="E214" i="1"/>
  <c r="F214" i="1" s="1"/>
  <c r="F70" i="1"/>
  <c r="F157" i="1"/>
  <c r="F133" i="1"/>
  <c r="E84" i="1"/>
  <c r="E83" i="1" s="1"/>
  <c r="E60" i="1"/>
  <c r="F60" i="1" s="1"/>
  <c r="F24" i="1"/>
  <c r="F141" i="1" l="1"/>
  <c r="F121" i="1"/>
  <c r="E197" i="1"/>
  <c r="E196" i="1" s="1"/>
  <c r="F196" i="1" s="1"/>
  <c r="F69" i="1"/>
  <c r="F23" i="1"/>
  <c r="F84" i="1"/>
  <c r="E59" i="1"/>
  <c r="F59" i="1" s="1"/>
  <c r="F22" i="1"/>
  <c r="E21" i="1" l="1"/>
  <c r="E19" i="1" s="1"/>
  <c r="F197" i="1"/>
  <c r="F83" i="1" l="1"/>
  <c r="F19" i="1"/>
  <c r="F21" i="1" l="1"/>
</calcChain>
</file>

<file path=xl/sharedStrings.xml><?xml version="1.0" encoding="utf-8"?>
<sst xmlns="http://schemas.openxmlformats.org/spreadsheetml/2006/main" count="1850" uniqueCount="931">
  <si>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</si>
  <si>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</si>
  <si>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</si>
  <si>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</si>
  <si>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</si>
  <si>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</si>
  <si>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</si>
  <si>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</si>
  <si>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</si>
  <si>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</si>
  <si>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</si>
  <si>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</si>
  <si>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</si>
  <si>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Белокалитвинского городского поселения</t>
  </si>
  <si>
    <t>ППО Белокалитвинского городского поселения Белокалитвинского района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</si>
  <si>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</si>
  <si>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</si>
  <si>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</si>
  <si>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</si>
  <si>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</si>
  <si>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</si>
  <si>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</si>
  <si>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</si>
  <si>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</si>
  <si>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</si>
  <si>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</si>
  <si>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</si>
  <si>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</si>
  <si>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</si>
  <si>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</si>
  <si>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</si>
  <si>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</si>
  <si>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</si>
  <si>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</si>
  <si>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</si>
  <si>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</si>
  <si>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</si>
  <si>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</si>
  <si>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</si>
  <si>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</si>
  <si>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</si>
  <si>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</si>
  <si>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</si>
  <si>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</si>
  <si>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</si>
  <si>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</si>
  <si>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</si>
  <si>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</si>
  <si>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</si>
  <si>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</si>
  <si>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</si>
  <si>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</si>
  <si>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</si>
  <si>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</si>
  <si>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</si>
  <si>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</si>
  <si>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</si>
  <si>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</si>
  <si>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</si>
  <si>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</si>
  <si>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</si>
  <si>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</si>
  <si>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</si>
  <si>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</si>
  <si>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</si>
  <si>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</si>
  <si>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</si>
  <si>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</si>
  <si>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</si>
  <si>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</si>
  <si>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</si>
  <si>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</si>
  <si>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</si>
  <si>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</si>
  <si>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</si>
  <si>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</si>
  <si>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</si>
  <si>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</si>
  <si>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</si>
  <si>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</si>
  <si>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</si>
  <si>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</si>
  <si>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</si>
  <si>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</si>
  <si>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</si>
  <si>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</si>
  <si>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</si>
  <si>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</si>
  <si>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</si>
  <si>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</si>
  <si>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</si>
  <si>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</si>
  <si>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</si>
  <si>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</si>
  <si>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</si>
  <si>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</si>
  <si>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</si>
  <si>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</si>
  <si>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</si>
  <si>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</si>
  <si>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</si>
  <si>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</si>
  <si>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</si>
  <si>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</si>
  <si>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</si>
  <si>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</si>
  <si>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000 11600000000000000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</si>
  <si>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</si>
  <si>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</si>
  <si>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</si>
  <si>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</si>
  <si>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</si>
  <si>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</si>
  <si>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</si>
  <si>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</si>
  <si>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</si>
  <si>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</si>
  <si>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</si>
  <si>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</si>
  <si>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</si>
  <si>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</si>
  <si>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</si>
  <si>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</si>
  <si>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</si>
  <si>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</si>
  <si>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</si>
  <si>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</si>
  <si>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</si>
  <si>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</si>
  <si>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</si>
  <si>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</si>
  <si>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</si>
  <si>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</si>
  <si>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</si>
  <si>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</si>
  <si>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</si>
  <si>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</si>
  <si>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</si>
  <si>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058004-01</t>
  </si>
  <si>
    <t>Доходы/PERIOD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</si>
  <si>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</si>
  <si>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</si>
  <si>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</si>
  <si>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 системы Россиийской Федерации (межбюджетные субсидии)</t>
  </si>
  <si>
    <t>182 10601030134000110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</si>
  <si>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</si>
  <si>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</si>
  <si>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</si>
  <si>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</si>
  <si>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</si>
  <si>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</si>
  <si>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</si>
  <si>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</si>
  <si>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</si>
  <si>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</si>
  <si>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</si>
  <si>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000 10100000000000000</t>
  </si>
  <si>
    <t>000 10102000010000110</t>
  </si>
  <si>
    <t>000 10102010010000110</t>
  </si>
  <si>
    <t>000 10102010011000110</t>
  </si>
  <si>
    <t>000 10102010012100110</t>
  </si>
  <si>
    <t>000 10102010013000110</t>
  </si>
  <si>
    <t>000 10102010014000110</t>
  </si>
  <si>
    <t>000 10102020010000110</t>
  </si>
  <si>
    <t>000 10102020011000110</t>
  </si>
  <si>
    <t>000 10102020012100110</t>
  </si>
  <si>
    <t>000 10102020013000110</t>
  </si>
  <si>
    <t>000 10102030010000110</t>
  </si>
  <si>
    <t>000 10102030011000110</t>
  </si>
  <si>
    <t>000 10102030012100110</t>
  </si>
  <si>
    <t>000 10102030013000110</t>
  </si>
  <si>
    <t>000 10102030014000110</t>
  </si>
  <si>
    <t>000 101020500100000110</t>
  </si>
  <si>
    <t>000 101020500110000110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</si>
  <si>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</si>
  <si>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</si>
  <si>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</si>
  <si>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</si>
  <si>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</si>
  <si>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</si>
  <si>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</si>
  <si>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</si>
  <si>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</si>
  <si>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</si>
  <si>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</si>
  <si>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000 10503000010000110</t>
  </si>
  <si>
    <t>000 10503010010000110</t>
  </si>
  <si>
    <t>000 10503010011000110</t>
  </si>
  <si>
    <t>000 10503010012100110</t>
  </si>
  <si>
    <t>000 10600000000000000</t>
  </si>
  <si>
    <t>000 10601000000000110</t>
  </si>
  <si>
    <t>000 10601030130000110</t>
  </si>
  <si>
    <t>000 10601030131000110</t>
  </si>
  <si>
    <t>000 10601030132100110</t>
  </si>
  <si>
    <t>000 10606000000000110</t>
  </si>
  <si>
    <t>000 10606030000000110</t>
  </si>
  <si>
    <t>000 10606033130000110</t>
  </si>
  <si>
    <t>000 10606040000000110</t>
  </si>
  <si>
    <t>000 10606043130000110</t>
  </si>
  <si>
    <t>000 11105010000000120</t>
  </si>
  <si>
    <t>000 11105013130000120</t>
  </si>
  <si>
    <t>000 11105020000000120</t>
  </si>
  <si>
    <t>000 11105025130000120</t>
  </si>
  <si>
    <t>000 11105070000000120</t>
  </si>
  <si>
    <t>000 11105075130000120</t>
  </si>
  <si>
    <t>000 11107000000000120</t>
  </si>
  <si>
    <t>000 11107010000000120</t>
  </si>
  <si>
    <t>000 11107015130000120</t>
  </si>
  <si>
    <t>000 11109000000000120</t>
  </si>
  <si>
    <t>000 11109040000000120</t>
  </si>
  <si>
    <t>000 11109045130000120</t>
  </si>
  <si>
    <t>000 11300000000000000</t>
  </si>
  <si>
    <t>000 11302090010000130</t>
  </si>
  <si>
    <t>000 11302990000000130</t>
  </si>
  <si>
    <t>000 11302995130000130</t>
  </si>
  <si>
    <t>000 11402000000000000</t>
  </si>
  <si>
    <t>000 11402050130000410</t>
  </si>
  <si>
    <t>000 11402053130000410</t>
  </si>
  <si>
    <t>000 11406000000000430</t>
  </si>
  <si>
    <t>000 11406010000000430</t>
  </si>
  <si>
    <t>000 11406013130000430</t>
  </si>
  <si>
    <t>000 11406020000000430</t>
  </si>
  <si>
    <t>000 11406025130000430</t>
  </si>
  <si>
    <t>000 11406300000000430</t>
  </si>
  <si>
    <t>000 11406310000000430</t>
  </si>
  <si>
    <t>000 11406313130000430</t>
  </si>
  <si>
    <t>000 116330000000000140</t>
  </si>
  <si>
    <t>000 11633050130000140</t>
  </si>
  <si>
    <t>000 11633050136000140</t>
  </si>
  <si>
    <t>000 11700000000000000</t>
  </si>
  <si>
    <t>000 11701000000000180</t>
  </si>
  <si>
    <t>000 11701050130000180</t>
  </si>
  <si>
    <t>000 11705000000000180</t>
  </si>
  <si>
    <t>000 11705050130000180</t>
  </si>
  <si>
    <t>000 20000000000000000</t>
  </si>
  <si>
    <t>000 20200000000000000</t>
  </si>
  <si>
    <t>000 20210000000000150</t>
  </si>
  <si>
    <t>000 20220000000000150</t>
  </si>
  <si>
    <t>000 20230000000000150</t>
  </si>
  <si>
    <t>000 20230024000000150</t>
  </si>
  <si>
    <t>000 20230024130000150</t>
  </si>
  <si>
    <t>000 20240000000000150</t>
  </si>
  <si>
    <t>000 20249999000000150</t>
  </si>
  <si>
    <t>000 20249999130000150</t>
  </si>
  <si>
    <t>000 20700000000000000</t>
  </si>
  <si>
    <t>000 20705000130000150</t>
  </si>
  <si>
    <t>000 20705030130000150</t>
  </si>
  <si>
    <t>000 21900000000000000</t>
  </si>
  <si>
    <t>000 21900000130000150</t>
  </si>
  <si>
    <t>000 21960010130000150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</si>
  <si>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</si>
  <si>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</si>
  <si>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</si>
  <si>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</si>
  <si>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</si>
  <si>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</si>
  <si>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</si>
  <si>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</si>
  <si>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</si>
  <si>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</si>
  <si>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</si>
  <si>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</si>
  <si>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</si>
  <si>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</si>
  <si>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</si>
  <si>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</si>
  <si>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</si>
  <si>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</si>
  <si>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</si>
  <si>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000 10606043133000110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</si>
  <si>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</si>
  <si>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</si>
  <si>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</si>
  <si>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</si>
  <si>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</si>
  <si>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</si>
  <si>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</si>
  <si>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</si>
  <si>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</si>
  <si>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</si>
  <si>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</si>
  <si>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</si>
  <si>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</si>
  <si>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</si>
  <si>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</si>
  <si>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</si>
  <si>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</si>
  <si>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000 11607090000000140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</si>
  <si>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</si>
  <si>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</si>
  <si>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</si>
  <si>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</si>
  <si>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</si>
  <si>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</si>
  <si>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</si>
  <si>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</si>
  <si>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</si>
  <si>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</si>
  <si>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</si>
  <si>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</si>
  <si>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000 10503010013000110</t>
  </si>
  <si>
    <t>000 10601030134000110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</si>
  <si>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</si>
  <si>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</si>
  <si>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</si>
  <si>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</si>
  <si>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000 11610123010131140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</si>
  <si>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</si>
  <si>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</si>
  <si>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000 11715030130000150</t>
  </si>
  <si>
    <t>Инициативные платежи, зачисляемые в бюджеты городских поселений</t>
  </si>
  <si>
    <t>Инициативные платежи</t>
  </si>
  <si>
    <t>000 11715000000000150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</si>
  <si>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</si>
  <si>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</si>
  <si>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</si>
  <si>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</si>
  <si>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</si>
  <si>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</si>
  <si>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</si>
  <si>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</si>
  <si>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</si>
  <si>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</si>
  <si>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</si>
  <si>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</si>
  <si>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</si>
  <si>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</si>
  <si>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</si>
  <si>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</si>
  <si>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</si>
  <si>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</si>
  <si>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</si>
  <si>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</si>
  <si>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</si>
  <si>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</si>
  <si>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</si>
  <si>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</si>
  <si>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</si>
  <si>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Платежи в целях возмещения причиненного ущерба (убытка)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</si>
  <si>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</si>
  <si>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</si>
  <si>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</si>
  <si>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</si>
  <si>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</si>
  <si>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</si>
  <si>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</si>
  <si>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</si>
  <si>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</si>
  <si>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</si>
  <si>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</si>
  <si>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</si>
  <si>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000 11607000000000140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</si>
  <si>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</si>
  <si>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</si>
  <si>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</si>
  <si>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</si>
  <si>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000 20245424130000150</t>
  </si>
  <si>
    <t>Межбюджетные трансферты, передаваемые бюджетам на создание комфортной городской среды в малых городах и исторических поселениях - Всероссийского конкурса проектов создания комфортной городской среды</t>
  </si>
  <si>
    <t>000 2024542400000150</t>
  </si>
  <si>
    <t>000 10604011024000110</t>
  </si>
  <si>
    <t>Транспортный налог с организаций (прочие поступления)</t>
  </si>
  <si>
    <t>Дотации бюджетам на поддержку мер по обеспечению сбалансированию бюджетов</t>
  </si>
  <si>
    <t>000 20215002000000150</t>
  </si>
  <si>
    <t>Дотации бюджетам городских поселений на поддержку мер по обеспечению сбалансированности бюджетов</t>
  </si>
  <si>
    <t>000 20215002130000150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</si>
  <si>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</si>
  <si>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000 10102110010000110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</si>
  <si>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(пени по соответствующему платежу)</t>
  </si>
  <si>
    <t>000 10102110012100110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</si>
  <si>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</si>
  <si>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000 10102110013000110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</si>
  <si>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</si>
  <si>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000 11402052130000410</t>
  </si>
  <si>
    <t>Периодичность: месячная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</si>
  <si>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 вокруг стелы "К.Марксу и Ф.Энгельсу", расположенному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</t>
  </si>
  <si>
    <t>000 11715030130005150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</si>
  <si>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 , г. Белая Калитва, ул. Чернышевского, 8в")</t>
  </si>
  <si>
    <t>000 11715030130006150</t>
  </si>
  <si>
    <t>000 11610123010001140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</si>
  <si>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</si>
  <si>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</si>
  <si>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обеспечнности</t>
  </si>
  <si>
    <t>000 20215001130000150</t>
  </si>
  <si>
    <t>Субсидии бюджетам на софинансирование расходных обязательств субъектов Российской Федерации, связанных с реализацией федеральной программы "Увековечивание памяти погибших при защите Отечества на 2019-2024 годы"</t>
  </si>
  <si>
    <t>000 2022529000000150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</si>
  <si>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"Увековечивание памяти погибших при защите Отечества на 2019-2024 годы"</t>
  </si>
  <si>
    <t>000 20225299130000150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</si>
  <si>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</si>
  <si>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</si>
  <si>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</si>
  <si>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</si>
  <si>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</si>
  <si>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по состоянию на 01.04.2023 года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</si>
  <si>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</si>
  <si>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</si>
  <si>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</si>
  <si>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превыщающей 650 000 рублей)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</si>
  <si>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</si>
  <si>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</si>
  <si>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</si>
  <si>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</si>
  <si>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</si>
  <si>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</si>
  <si>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</si>
  <si>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</si>
  <si>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</si>
  <si>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</si>
  <si>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</si>
  <si>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</si>
  <si>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</si>
  <si>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</si>
  <si>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</si>
  <si>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</si>
  <si>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</si>
  <si>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</si>
  <si>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</si>
  <si>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</si>
  <si>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</si>
  <si>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</si>
  <si>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</si>
  <si>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</si>
  <si>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</si>
  <si>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</si>
  <si>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</si>
  <si>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</si>
  <si>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</si>
  <si>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</si>
  <si>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</si>
  <si>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</si>
  <si>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</si>
  <si>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</si>
  <si>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</si>
  <si>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</si>
  <si>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</si>
  <si>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</si>
  <si>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</si>
  <si>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</si>
  <si>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</si>
  <si>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</si>
  <si>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</si>
  <si>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</si>
  <si>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</si>
  <si>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</si>
  <si>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</si>
  <si>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</si>
  <si>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</si>
  <si>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</si>
  <si>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</si>
  <si>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</si>
  <si>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</si>
  <si>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</si>
  <si>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</si>
  <si>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</si>
  <si>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</si>
  <si>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</si>
  <si>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</si>
  <si>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</si>
  <si>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</si>
  <si>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</si>
  <si>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</si>
  <si>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</si>
  <si>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</si>
  <si>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</si>
  <si>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</si>
  <si>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</si>
  <si>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</si>
  <si>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</si>
  <si>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</si>
  <si>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</si>
  <si>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</si>
  <si>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</si>
  <si>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</si>
  <si>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</si>
  <si>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</si>
  <si>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</si>
  <si>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</si>
  <si>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</si>
  <si>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</si>
  <si>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</si>
  <si>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</si>
  <si>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</si>
  <si>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</si>
  <si>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</si>
  <si>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</si>
  <si>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</si>
  <si>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</si>
  <si>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</si>
  <si>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</si>
  <si>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</si>
  <si>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</si>
  <si>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</si>
  <si>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</si>
  <si>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</si>
  <si>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</si>
  <si>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</si>
  <si>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</si>
  <si>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</si>
  <si>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</si>
  <si>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</si>
  <si>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</si>
  <si>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</si>
  <si>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</si>
  <si>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</si>
  <si>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</si>
  <si>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</si>
  <si>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</si>
  <si>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</si>
  <si>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</si>
  <si>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</si>
  <si>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</si>
  <si>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</si>
  <si>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</si>
  <si>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</si>
  <si>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</si>
  <si>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</si>
  <si>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</si>
  <si>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</si>
  <si>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</si>
  <si>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</si>
  <si>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</si>
  <si>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</si>
  <si>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</si>
  <si>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</si>
  <si>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</si>
  <si>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</si>
  <si>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</si>
  <si>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</si>
  <si>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</si>
  <si>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</si>
  <si>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</si>
  <si>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</si>
  <si>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</si>
  <si>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</si>
  <si>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</si>
  <si>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</si>
  <si>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</si>
  <si>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</si>
  <si>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</si>
  <si>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</si>
  <si>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</si>
  <si>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</si>
  <si>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</si>
  <si>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</si>
  <si>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</si>
  <si>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</si>
  <si>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</si>
  <si>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</si>
  <si>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</si>
  <si>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</si>
  <si>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</si>
  <si>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</si>
  <si>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</si>
  <si>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</si>
  <si>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951 0113 9910097710 244 </t>
  </si>
  <si>
    <t xml:space="preserve">951 0113 9910097710 360 </t>
  </si>
  <si>
    <t xml:space="preserve">951 0113 9910097710 853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</si>
  <si>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</si>
  <si>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</si>
  <si>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</si>
  <si>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</si>
  <si>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</si>
  <si>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</si>
  <si>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</si>
  <si>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</si>
  <si>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</si>
  <si>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</si>
  <si>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951 0309 0400000000 000 </t>
  </si>
  <si>
    <t>Подпрограмма "Защита населения от чрезвычайных ситуаций"</t>
  </si>
  <si>
    <t xml:space="preserve">951 0309 0420000000 000 </t>
  </si>
  <si>
    <t>Расходы на создание и содержание в целях гражданской обороны запасов материально-технических, продовольственных, медицинских и иных средств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</si>
  <si>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951 0309 0420028400 000 </t>
  </si>
  <si>
    <t xml:space="preserve">951 0309 0420028400 244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</si>
  <si>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</si>
  <si>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</si>
  <si>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951 0310 0400000000 000 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</si>
  <si>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</si>
  <si>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</si>
  <si>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</si>
  <si>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</si>
  <si>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</si>
  <si>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</si>
  <si>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</si>
  <si>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</si>
  <si>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</si>
  <si>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</si>
  <si>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</si>
  <si>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</si>
  <si>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</si>
  <si>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</si>
  <si>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</si>
  <si>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</si>
  <si>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</si>
  <si>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</si>
  <si>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</si>
  <si>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</si>
  <si>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</si>
  <si>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</si>
  <si>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</si>
  <si>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</si>
  <si>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</si>
  <si>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</si>
  <si>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</si>
  <si>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</si>
  <si>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</si>
  <si>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</si>
  <si>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</si>
  <si>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</si>
  <si>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</si>
  <si>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</si>
  <si>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</si>
  <si>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техническое обслуживание автомобильных дорог общего пользования и экспертизу проектной документации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</si>
  <si>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951 0409 0610028180 000 </t>
  </si>
  <si>
    <t xml:space="preserve">951 0409 0610028180 831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</si>
  <si>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</si>
  <si>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</si>
  <si>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</si>
  <si>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</si>
  <si>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</si>
  <si>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</si>
  <si>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</si>
  <si>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</si>
  <si>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</si>
  <si>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</si>
  <si>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</si>
  <si>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</si>
  <si>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</si>
  <si>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</si>
  <si>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</si>
  <si>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</si>
  <si>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</si>
  <si>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</si>
  <si>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</si>
  <si>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</si>
  <si>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</si>
  <si>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</si>
  <si>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</si>
  <si>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</si>
  <si>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</si>
  <si>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</si>
  <si>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</si>
  <si>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</si>
  <si>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</si>
  <si>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</si>
  <si>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</si>
  <si>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</si>
  <si>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</si>
  <si>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</si>
  <si>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</si>
  <si>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</si>
  <si>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</si>
  <si>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</si>
  <si>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</si>
  <si>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</si>
  <si>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</si>
  <si>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</si>
  <si>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</si>
  <si>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</si>
  <si>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</si>
  <si>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</si>
  <si>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</si>
  <si>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</si>
  <si>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</si>
  <si>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</si>
  <si>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951 0501 0220028993 000 </t>
  </si>
  <si>
    <t xml:space="preserve">951 0501 0220028993 244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</si>
  <si>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</si>
  <si>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</si>
  <si>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</si>
  <si>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</si>
  <si>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</si>
  <si>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</si>
  <si>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>Закупка товаров, работ, услуг в целях капитального ремонта государственного (муниципального) имущества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</si>
  <si>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</si>
  <si>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</si>
  <si>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</si>
  <si>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</si>
  <si>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</si>
  <si>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</si>
  <si>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</si>
  <si>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</si>
  <si>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</si>
  <si>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</si>
  <si>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</si>
  <si>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</si>
  <si>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</si>
  <si>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</si>
  <si>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</si>
  <si>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</si>
  <si>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</si>
  <si>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</si>
  <si>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</si>
  <si>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</si>
  <si>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</si>
  <si>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</si>
  <si>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</si>
  <si>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</si>
  <si>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</si>
  <si>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</si>
  <si>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</si>
  <si>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</si>
  <si>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разработку проектной документации на строительство, реконструкцию и капитальный ремонт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</si>
  <si>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03200S3200 000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</si>
  <si>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</si>
  <si>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03200S3200 414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</si>
  <si>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</si>
  <si>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</si>
  <si>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</si>
  <si>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</si>
  <si>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</si>
  <si>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</si>
  <si>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</si>
  <si>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</si>
  <si>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</si>
  <si>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</si>
  <si>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</si>
  <si>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</si>
  <si>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</si>
  <si>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</si>
  <si>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</si>
  <si>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</si>
  <si>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</si>
  <si>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</si>
  <si>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</si>
  <si>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</si>
  <si>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</si>
  <si>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</si>
  <si>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</si>
  <si>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</si>
  <si>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</si>
  <si>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</si>
  <si>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</si>
  <si>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Расходы на разработку сметной документации на капитальный ремонт, строительство и реконструкцию сетей уличного освещения, а также для проведения оценки достоверности определения сметной стоимости проектных работ, услуги строительного контроля и авторского надзора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</si>
  <si>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951 0503 1010028800 000 </t>
  </si>
  <si>
    <t xml:space="preserve">951 0503 1010028800 243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</si>
  <si>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</si>
  <si>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</si>
  <si>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</si>
  <si>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</si>
  <si>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</si>
  <si>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</si>
  <si>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</si>
  <si>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</si>
  <si>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</si>
  <si>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951 0503 1030028390 244 </t>
  </si>
  <si>
    <t>Расходы на разработку проектной документации, изготовление и установку памятных знаков Белокалитвинского городского поселения в рамках подпрограммы "Благоустройство и санитарное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</si>
  <si>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951 0503 1030028999 000 </t>
  </si>
  <si>
    <t xml:space="preserve">951 0503 1030028999 244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</si>
  <si>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</si>
  <si>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</si>
  <si>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</si>
  <si>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</si>
  <si>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</si>
  <si>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</si>
  <si>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</si>
  <si>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</si>
  <si>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</si>
  <si>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951 0503 1210028390 243 </t>
  </si>
  <si>
    <t xml:space="preserve">951 0503 1210028390 244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</si>
  <si>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</si>
  <si>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</si>
  <si>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</si>
  <si>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</si>
  <si>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</si>
  <si>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</si>
  <si>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 вокруг стелы «К. Марксу и Ф. Энгельсу», расположенной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</si>
  <si>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12100S4645 000 </t>
  </si>
  <si>
    <t xml:space="preserve">951 0503 12100S4645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</si>
  <si>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Чернышевского, 8в")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</si>
  <si>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12100S4646 000 </t>
  </si>
  <si>
    <t xml:space="preserve">951 0503 12100S4646 244 </t>
  </si>
  <si>
    <t>Расходы на реализацию мероприятий по формированию современной городской среды в части благоустройства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</si>
  <si>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121F255551 000 </t>
  </si>
  <si>
    <t xml:space="preserve">951 0503 121F255551 244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</si>
  <si>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</si>
  <si>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</si>
  <si>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</si>
  <si>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</si>
  <si>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</si>
  <si>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</si>
  <si>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</si>
  <si>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</si>
  <si>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</si>
  <si>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</si>
  <si>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</si>
  <si>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</si>
  <si>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</si>
  <si>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</si>
  <si>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</si>
  <si>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</si>
  <si>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</si>
  <si>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</si>
  <si>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</si>
  <si>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</si>
  <si>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</si>
  <si>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</si>
  <si>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</si>
  <si>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</si>
  <si>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</si>
  <si>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</si>
  <si>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</si>
  <si>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</si>
  <si>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</si>
  <si>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</si>
  <si>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</si>
  <si>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</si>
  <si>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</si>
  <si>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</si>
  <si>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</si>
  <si>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</si>
  <si>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</si>
  <si>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</si>
  <si>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</si>
  <si>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</si>
  <si>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капитальный ремонт муниципальных учреждений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</si>
  <si>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05200S3290 000 </t>
  </si>
  <si>
    <t xml:space="preserve">951 0801 05200S3290 612 </t>
  </si>
  <si>
    <t>Подпрограмма "Охрана и сохранение памятников и мемориалов"</t>
  </si>
  <si>
    <t xml:space="preserve">951 0801 0540000000 000 </t>
  </si>
  <si>
    <t>Расходы на разработку ПСД, услуги строительного контроля и авторского надзора, капитальный ремонт, строительство и реконструкцию памятников и мемориалов Белокалитвинского городского поселения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</si>
  <si>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951 0801 0540028997 000 </t>
  </si>
  <si>
    <t xml:space="preserve">951 0801 0540028997 243 </t>
  </si>
  <si>
    <t>Расходы, связанные с реализацией федеральной целевой программы "Увековечение памяти погибших при защите Отечества на 2019 - 2024 годы"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</si>
  <si>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05400L2990 000 </t>
  </si>
  <si>
    <t xml:space="preserve">951 0801 05400L2990 243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</si>
  <si>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</si>
  <si>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</si>
  <si>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</si>
  <si>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</si>
  <si>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</si>
  <si>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</si>
  <si>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</si>
  <si>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</si>
  <si>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951 0801 9910097010 000 </t>
  </si>
  <si>
    <t xml:space="preserve">951 0801 9910097010 612 </t>
  </si>
  <si>
    <t xml:space="preserve">951 0801 9910097710 000 </t>
  </si>
  <si>
    <t xml:space="preserve">951 0801 9910097710 612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</si>
  <si>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</si>
  <si>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</si>
  <si>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</si>
  <si>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</si>
  <si>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</si>
  <si>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</si>
  <si>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</si>
  <si>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</si>
  <si>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</si>
  <si>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</si>
  <si>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</si>
  <si>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</si>
  <si>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</si>
  <si>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</si>
  <si>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</si>
  <si>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</si>
  <si>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</si>
  <si>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</si>
  <si>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</si>
  <si>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</si>
  <si>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</si>
  <si>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</si>
  <si>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</si>
  <si>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</si>
  <si>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</si>
  <si>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</si>
  <si>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</si>
  <si>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</si>
  <si>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</si>
  <si>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</si>
  <si>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</si>
  <si>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</si>
  <si>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</si>
  <si>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</si>
  <si>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</si>
  <si>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</si>
  <si>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</si>
  <si>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</si>
  <si>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</si>
  <si>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</si>
  <si>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</si>
  <si>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</si>
  <si>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</si>
  <si>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</si>
  <si>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</si>
  <si>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</si>
  <si>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</si>
  <si>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</si>
  <si>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</si>
  <si>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</si>
  <si>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</si>
  <si>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</si>
  <si>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</si>
  <si>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</si>
  <si>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</si>
  <si>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</si>
  <si>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</si>
  <si>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</si>
  <si>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</si>
  <si>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</si>
  <si>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</si>
  <si>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</si>
  <si>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</si>
  <si>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</si>
  <si>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</si>
  <si>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</si>
  <si>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</si>
  <si>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</si>
  <si>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</si>
  <si>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</si>
  <si>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</si>
  <si>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</si>
  <si>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</si>
  <si>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</si>
  <si>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</si>
  <si>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</si>
  <si>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</si>
  <si>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</si>
  <si>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</si>
  <si>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</si>
  <si>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</si>
  <si>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</si>
  <si>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</si>
  <si>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</si>
  <si>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</si>
  <si>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</si>
  <si>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</si>
  <si>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</si>
  <si>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</si>
  <si>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</si>
  <si>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"</t>
  </si>
  <si>
    <t>02</t>
  </si>
  <si>
    <t>марта</t>
  </si>
  <si>
    <t>23</t>
  </si>
  <si>
    <t xml:space="preserve">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</si>
</sst>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6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4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Arial"/>
      <family val="2"/>
      <charset val="204"/>
    </font>
    <font>
      <b/>
      <sz val="24"/>
      <name val="Times New Roman"/>
      <family val="1"/>
      <charset val="204"/>
    </font>
    <font>
      <sz val="2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7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Alignment="1">
      <alignment vertical="center"/>
    </xf>
    <xf numFmtId="0" fontId="4" fillId="0" borderId="0" xfId="0" applyFont="1" applyFill="1"/>
    <xf numFmtId="0" fontId="6" fillId="0" borderId="0" xfId="0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9" fontId="6" fillId="0" borderId="19" xfId="0" applyNumberFormat="1" applyFont="1" applyBorder="1" applyAlignment="1" applyProtection="1">
      <alignment horizontal="center" vertical="center"/>
    </xf>
    <xf numFmtId="49" fontId="6" fillId="0" borderId="29" xfId="0" applyNumberFormat="1" applyFont="1" applyBorder="1" applyAlignment="1" applyProtection="1">
      <alignment horizontal="center" vertical="center" wrapText="1"/>
    </xf>
    <xf numFmtId="49" fontId="6" fillId="0" borderId="20" xfId="0" applyNumberFormat="1" applyFont="1" applyBorder="1" applyAlignment="1" applyProtection="1">
      <alignment horizontal="center" vertical="center"/>
    </xf>
    <xf numFmtId="49" fontId="6" fillId="0" borderId="30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/>
    </xf>
    <xf numFmtId="49" fontId="6" fillId="0" borderId="21" xfId="0" applyNumberFormat="1" applyFont="1" applyBorder="1" applyAlignment="1" applyProtection="1">
      <alignment horizontal="center" vertical="center" wrapText="1"/>
    </xf>
    <xf numFmtId="49" fontId="6" fillId="0" borderId="31" xfId="0" applyNumberFormat="1" applyFont="1" applyBorder="1" applyAlignment="1" applyProtection="1">
      <alignment horizontal="center" vertical="center" wrapText="1"/>
    </xf>
    <xf numFmtId="49" fontId="6" fillId="0" borderId="31" xfId="0" applyNumberFormat="1" applyFont="1" applyFill="1" applyBorder="1" applyAlignment="1" applyProtection="1">
      <alignment horizontal="center" vertical="center" wrapText="1"/>
    </xf>
    <xf numFmtId="49" fontId="6" fillId="0" borderId="21" xfId="0" applyNumberFormat="1" applyFont="1" applyFill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left"/>
    </xf>
    <xf numFmtId="0" fontId="6" fillId="0" borderId="28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/>
    </xf>
    <xf numFmtId="49" fontId="6" fillId="0" borderId="28" xfId="0" applyNumberFormat="1" applyFont="1" applyBorder="1" applyAlignment="1" applyProtection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 applyProtection="1">
      <alignment horizontal="left" vertical="center"/>
    </xf>
    <xf numFmtId="49" fontId="6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7" fillId="0" borderId="25" xfId="0" applyNumberFormat="1" applyFont="1" applyBorder="1" applyAlignment="1" applyProtection="1">
      <alignment horizontal="right" vertical="center"/>
    </xf>
    <xf numFmtId="49" fontId="7" fillId="0" borderId="21" xfId="0" applyNumberFormat="1" applyFont="1" applyBorder="1" applyAlignment="1" applyProtection="1">
      <alignment horizontal="center" vertical="center"/>
    </xf>
    <xf numFmtId="49" fontId="7" fillId="0" borderId="26" xfId="0" applyNumberFormat="1" applyFont="1" applyBorder="1" applyAlignment="1" applyProtection="1">
      <alignment horizontal="center" vertical="center"/>
    </xf>
    <xf numFmtId="49" fontId="7" fillId="0" borderId="26" xfId="0" applyNumberFormat="1" applyFont="1" applyFill="1" applyBorder="1" applyAlignment="1" applyProtection="1">
      <alignment horizontal="center" vertical="center"/>
    </xf>
    <xf numFmtId="0" fontId="8" fillId="0" borderId="34" xfId="1" applyNumberFormat="1" applyFont="1" applyFill="1" applyBorder="1" applyAlignment="1">
      <alignment horizontal="center" vertical="center" wrapText="1" readingOrder="1"/>
    </xf>
    <xf numFmtId="49" fontId="7" fillId="0" borderId="21" xfId="0" applyNumberFormat="1" applyFont="1" applyBorder="1" applyAlignment="1" applyProtection="1">
      <alignment horizontal="left" vertical="center" wrapText="1"/>
    </xf>
    <xf numFmtId="165" fontId="7" fillId="0" borderId="21" xfId="0" applyNumberFormat="1" applyFont="1" applyBorder="1" applyAlignment="1" applyProtection="1">
      <alignment horizontal="left" vertical="center" wrapText="1"/>
    </xf>
    <xf numFmtId="165" fontId="7" fillId="0" borderId="21" xfId="0" applyNumberFormat="1" applyFont="1" applyFill="1" applyBorder="1" applyAlignment="1" applyProtection="1">
      <alignment horizontal="left" vertical="center" wrapText="1"/>
    </xf>
    <xf numFmtId="49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1" xfId="1" applyNumberFormat="1" applyFont="1" applyFill="1" applyBorder="1" applyAlignment="1">
      <alignment horizontal="left" vertical="center" wrapText="1" readingOrder="1"/>
    </xf>
    <xf numFmtId="0" fontId="8" fillId="0" borderId="34" xfId="1" applyNumberFormat="1" applyFont="1" applyFill="1" applyBorder="1" applyAlignment="1">
      <alignment horizontal="left" vertical="center" wrapText="1" readingOrder="1"/>
    </xf>
    <xf numFmtId="0" fontId="7" fillId="0" borderId="33" xfId="0" applyFont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left" vertical="center"/>
    </xf>
    <xf numFmtId="4" fontId="11" fillId="0" borderId="21" xfId="0" applyNumberFormat="1" applyFont="1" applyBorder="1" applyAlignment="1" applyProtection="1">
      <alignment horizontal="right" vertical="center"/>
    </xf>
    <xf numFmtId="4" fontId="11" fillId="0" borderId="32" xfId="0" applyNumberFormat="1" applyFont="1" applyBorder="1" applyAlignment="1" applyProtection="1">
      <alignment horizontal="right" vertical="center"/>
    </xf>
    <xf numFmtId="4" fontId="11" fillId="0" borderId="15" xfId="0" applyNumberFormat="1" applyFont="1" applyFill="1" applyBorder="1" applyAlignment="1" applyProtection="1">
      <alignment horizontal="right" vertical="center"/>
    </xf>
    <xf numFmtId="4" fontId="11" fillId="0" borderId="16" xfId="0" applyNumberFormat="1" applyFont="1" applyBorder="1" applyAlignment="1" applyProtection="1">
      <alignment horizontal="right" vertical="center"/>
    </xf>
    <xf numFmtId="4" fontId="11" fillId="0" borderId="16" xfId="0" applyNumberFormat="1" applyFont="1" applyFill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center" vertical="center"/>
    </xf>
    <xf numFmtId="49" fontId="7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horizontal="center" vertical="center"/>
    </xf>
    <xf numFmtId="49" fontId="7" fillId="0" borderId="7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7" fillId="0" borderId="24" xfId="0" applyNumberFormat="1" applyFont="1" applyBorder="1" applyAlignment="1" applyProtection="1">
      <alignment horizontal="right" vertical="center"/>
    </xf>
    <xf numFmtId="4" fontId="11" fillId="0" borderId="21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49" fontId="6" fillId="0" borderId="18" xfId="0" applyNumberFormat="1" applyFont="1" applyFill="1" applyBorder="1" applyAlignment="1" applyProtection="1">
      <alignment horizontal="center" vertical="center"/>
    </xf>
    <xf numFmtId="4" fontId="7" fillId="0" borderId="24" xfId="0" applyNumberFormat="1" applyFont="1" applyFill="1" applyBorder="1" applyAlignment="1" applyProtection="1">
      <alignment horizontal="right" vertical="center"/>
    </xf>
    <xf numFmtId="49" fontId="6" fillId="0" borderId="28" xfId="0" applyNumberFormat="1" applyFont="1" applyFill="1" applyBorder="1" applyAlignment="1" applyProtection="1">
      <alignment horizontal="center" vertical="center"/>
    </xf>
    <xf numFmtId="0" fontId="6" fillId="0" borderId="0" xfId="0" applyFont="1" applyFill="1"/>
    <xf numFmtId="0" fontId="6" fillId="0" borderId="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6" fillId="0" borderId="15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3" xfId="0" applyNumberFormat="1" applyFont="1" applyBorder="1" applyAlignment="1" applyProtection="1">
      <alignment horizontal="center" vertical="center" wrapText="1"/>
    </xf>
    <xf numFmtId="49" fontId="6" fillId="0" borderId="16" xfId="0" applyNumberFormat="1" applyFont="1" applyBorder="1" applyAlignment="1" applyProtection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49" fontId="6" fillId="0" borderId="12" xfId="0" applyNumberFormat="1" applyFont="1" applyFill="1" applyBorder="1" applyAlignment="1" applyProtection="1">
      <alignment horizontal="center" vertical="center" wrapText="1"/>
    </xf>
    <xf numFmtId="49" fontId="6" fillId="0" borderId="15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9" fontId="13" fillId="0" borderId="0" xfId="0" applyNumberFormat="1" applyFont="1"/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9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36" xfId="0" applyFont="1" applyBorder="1" applyAlignment="1">
      <alignment vertical="center" wrapText="1"/>
    </xf>
    <xf numFmtId="49" fontId="13" fillId="0" borderId="36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26" xfId="0" applyFont="1" applyBorder="1" applyAlignment="1">
      <alignment vertical="center" wrapText="1"/>
    </xf>
    <xf numFmtId="49" fontId="13" fillId="0" borderId="15" xfId="0" applyNumberFormat="1" applyFont="1" applyBorder="1" applyAlignment="1">
      <alignment horizontal="center" vertical="center" wrapText="1"/>
    </xf>
    <xf numFmtId="49" fontId="13" fillId="0" borderId="26" xfId="0" applyNumberFormat="1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3" fillId="0" borderId="17" xfId="0" applyNumberFormat="1" applyFont="1" applyBorder="1" applyAlignment="1">
      <alignment horizontal="center" vertical="center"/>
    </xf>
    <xf numFmtId="49" fontId="13" fillId="0" borderId="19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49" fontId="12" fillId="0" borderId="38" xfId="0" applyNumberFormat="1" applyFont="1" applyBorder="1" applyAlignment="1">
      <alignment horizontal="left" vertical="center" wrapText="1"/>
    </xf>
    <xf numFmtId="49" fontId="12" fillId="0" borderId="31" xfId="0" applyNumberFormat="1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right" vertical="center"/>
    </xf>
    <xf numFmtId="4" fontId="13" fillId="0" borderId="20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right" vertical="center"/>
    </xf>
    <xf numFmtId="0" fontId="13" fillId="0" borderId="39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right" vertical="center"/>
    </xf>
    <xf numFmtId="0" fontId="13" fillId="0" borderId="24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49" fontId="13" fillId="0" borderId="40" xfId="0" applyNumberFormat="1" applyFont="1" applyBorder="1" applyAlignment="1">
      <alignment horizontal="left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9" fontId="13" fillId="0" borderId="20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4" fontId="12" fillId="0" borderId="26" xfId="0" applyNumberFormat="1" applyFont="1" applyBorder="1" applyAlignment="1">
      <alignment horizontal="right" vertical="center"/>
    </xf>
    <xf numFmtId="165" fontId="13" fillId="0" borderId="40" xfId="0" applyNumberFormat="1" applyFont="1" applyBorder="1" applyAlignment="1">
      <alignment horizontal="left" vertical="center" wrapText="1"/>
    </xf>
    <xf numFmtId="0" fontId="13" fillId="0" borderId="6" xfId="0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41" xfId="0" applyFont="1" applyBorder="1" applyAlignment="1">
      <alignment horizontal="center" vertical="center"/>
    </xf>
    <xf numFmtId="0" fontId="13" fillId="0" borderId="41" xfId="0" applyFont="1" applyBorder="1" applyAlignment="1">
      <alignment horizontal="right" vertical="center"/>
    </xf>
    <xf numFmtId="49" fontId="13" fillId="0" borderId="32" xfId="0" applyNumberFormat="1" applyFont="1" applyBorder="1" applyAlignment="1">
      <alignment horizontal="left" vertical="center" wrapText="1"/>
    </xf>
    <xf numFmtId="49" fontId="13" fillId="0" borderId="42" xfId="0" applyNumberFormat="1" applyFont="1" applyBorder="1" applyAlignment="1">
      <alignment horizontal="center" vertical="center" wrapText="1"/>
    </xf>
    <xf numFmtId="49" fontId="13" fillId="0" borderId="43" xfId="0" applyNumberFormat="1" applyFont="1" applyBorder="1" applyAlignment="1">
      <alignment horizontal="center" vertical="center"/>
    </xf>
    <xf numFmtId="4" fontId="13" fillId="0" borderId="44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21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/>
    </xf>
    <xf numFmtId="0" fontId="13" fillId="0" borderId="24" xfId="0" applyFont="1" applyBorder="1" applyAlignment="1">
      <alignment horizontal="center" vertical="top"/>
    </xf>
    <xf numFmtId="0" fontId="13" fillId="0" borderId="46" xfId="0" applyFont="1" applyBorder="1" applyAlignment="1">
      <alignment vertical="center" wrapText="1"/>
    </xf>
    <xf numFmtId="0" fontId="13" fillId="0" borderId="47" xfId="0" applyFont="1" applyBorder="1" applyAlignment="1">
      <alignment vertical="center" wrapText="1"/>
    </xf>
    <xf numFmtId="49" fontId="13" fillId="0" borderId="21" xfId="0" applyNumberFormat="1" applyFont="1" applyBorder="1" applyAlignment="1">
      <alignment horizontal="center"/>
    </xf>
    <xf numFmtId="0" fontId="13" fillId="0" borderId="48" xfId="0" applyFont="1" applyBorder="1" applyAlignment="1">
      <alignment horizontal="left" vertical="center" wrapText="1" indent="2"/>
    </xf>
    <xf numFmtId="0" fontId="13" fillId="0" borderId="49" xfId="0" applyFont="1" applyBorder="1" applyAlignment="1">
      <alignment horizontal="left" vertical="center" wrapText="1" indent="2"/>
    </xf>
    <xf numFmtId="0" fontId="13" fillId="0" borderId="50" xfId="0" applyFont="1" applyBorder="1" applyAlignment="1">
      <alignment vertical="center" wrapText="1"/>
    </xf>
    <xf numFmtId="0" fontId="13" fillId="0" borderId="51" xfId="0" applyFont="1" applyBorder="1" applyAlignment="1">
      <alignment vertical="center" wrapText="1"/>
    </xf>
    <xf numFmtId="0" fontId="13" fillId="0" borderId="36" xfId="0" applyFont="1" applyBorder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2"/>
    </xf>
    <xf numFmtId="0" fontId="13" fillId="0" borderId="52" xfId="0" applyFont="1" applyBorder="1"/>
    <xf numFmtId="0" fontId="13" fillId="0" borderId="53" xfId="0" applyFont="1" applyBorder="1"/>
    <xf numFmtId="0" fontId="13" fillId="0" borderId="52" xfId="0" applyFont="1" applyBorder="1" applyAlignment="1">
      <alignment horizontal="left" wrapText="1"/>
    </xf>
    <xf numFmtId="0" fontId="13" fillId="0" borderId="53" xfId="0" applyFont="1" applyBorder="1" applyAlignment="1">
      <alignment horizontal="left" wrapText="1"/>
    </xf>
    <xf numFmtId="0" fontId="13" fillId="0" borderId="54" xfId="0" applyFont="1" applyBorder="1" applyAlignment="1">
      <alignment horizontal="left" wrapText="1"/>
    </xf>
    <xf numFmtId="49" fontId="13" fillId="0" borderId="20" xfId="0" applyNumberFormat="1" applyFont="1" applyBorder="1" applyAlignment="1">
      <alignment horizontal="center"/>
    </xf>
    <xf numFmtId="49" fontId="13" fillId="0" borderId="6" xfId="0" applyNumberFormat="1" applyFont="1" applyBorder="1" applyAlignment="1">
      <alignment horizontal="center"/>
    </xf>
    <xf numFmtId="49" fontId="13" fillId="0" borderId="29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 wrapText="1"/>
    </xf>
    <xf numFmtId="49" fontId="13" fillId="0" borderId="6" xfId="0" applyNumberFormat="1" applyFont="1" applyBorder="1" applyAlignment="1">
      <alignment horizontal="center" wrapText="1"/>
    </xf>
    <xf numFmtId="49" fontId="13" fillId="0" borderId="29" xfId="0" applyNumberFormat="1" applyFont="1" applyBorder="1" applyAlignment="1">
      <alignment horizontal="center" wrapText="1"/>
    </xf>
    <xf numFmtId="0" fontId="13" fillId="0" borderId="52" xfId="0" applyFont="1" applyBorder="1" applyAlignment="1">
      <alignment vertical="center" wrapText="1"/>
    </xf>
    <xf numFmtId="0" fontId="13" fillId="0" borderId="53" xfId="0" applyFont="1" applyBorder="1" applyAlignment="1">
      <alignment vertical="center" wrapText="1"/>
    </xf>
    <xf numFmtId="0" fontId="13" fillId="0" borderId="0" xfId="0" applyFont="1" applyAlignment="1">
      <alignment horizontal="left" wrapText="1"/>
    </xf>
    <xf numFmtId="49" fontId="13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horizontal="center"/>
    </xf>
    <xf numFmtId="0" fontId="13" fillId="0" borderId="27" xfId="0" applyFont="1" applyBorder="1" applyAlignment="1">
      <alignment horizontal="center" vertical="top"/>
    </xf>
    <xf numFmtId="0" fontId="13" fillId="0" borderId="0" xfId="0" applyFont="1" applyAlignment="1">
      <alignment horizontal="right"/>
    </xf>
    <xf numFmtId="49" fontId="13" fillId="0" borderId="5" xfId="0" applyNumberFormat="1" applyFont="1" applyBorder="1" applyAlignment="1">
      <alignment horizontal="center"/>
    </xf>
    <xf numFmtId="0" fontId="13" fillId="0" borderId="0" xfId="0" applyFont="1"/>
    <xf numFmtId="49" fontId="13" fillId="0" borderId="5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top"/>
    </xf>
    <xf numFmtId="0" fontId="13" fillId="0" borderId="24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49" fontId="13" fillId="0" borderId="2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29" xfId="0" applyNumberFormat="1" applyFont="1" applyBorder="1" applyAlignment="1">
      <alignment horizontal="center" vertical="center"/>
    </xf>
    <xf numFmtId="49" fontId="13" fillId="0" borderId="20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/>
    </xf>
    <xf numFmtId="4" fontId="14" fillId="0" borderId="21" xfId="0" applyNumberFormat="1" applyFont="1" applyBorder="1" applyAlignment="1">
      <alignment horizontal="center" vertical="center"/>
    </xf>
    <xf numFmtId="4" fontId="13" fillId="0" borderId="20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4" fontId="13" fillId="0" borderId="29" xfId="0" applyNumberFormat="1" applyFont="1" applyBorder="1" applyAlignment="1">
      <alignment horizontal="center" vertical="center"/>
    </xf>
    <xf numFmtId="4" fontId="15" fillId="0" borderId="21" xfId="0" applyNumberFormat="1" applyFont="1" applyBorder="1" applyAlignment="1">
      <alignment horizontal="center" vertical="center"/>
    </xf>
    <xf numFmtId="0" fontId="13" fillId="0" borderId="54" xfId="0" applyFont="1" applyBorder="1" applyAlignment="1">
      <alignment vertical="center" wrapText="1"/>
    </xf>
    <xf numFmtId="0" fontId="13" fillId="0" borderId="52" xfId="0" applyFont="1" applyBorder="1" applyAlignment="1">
      <alignment horizontal="left" vertical="center" wrapText="1"/>
    </xf>
    <xf numFmtId="0" fontId="13" fillId="0" borderId="53" xfId="0" applyFont="1" applyBorder="1" applyAlignment="1">
      <alignment horizontal="left" vertical="center" wrapText="1"/>
    </xf>
    <xf numFmtId="0" fontId="13" fillId="0" borderId="54" xfId="0" applyFont="1" applyBorder="1" applyAlignment="1">
      <alignment horizontal="left" vertical="center" wrapText="1"/>
    </xf>
    <xf numFmtId="0" fontId="13" fillId="0" borderId="52" xfId="0" applyFont="1" applyBorder="1" applyAlignment="1">
      <alignment horizontal="left" vertical="center"/>
    </xf>
    <xf numFmtId="0" fontId="13" fillId="0" borderId="53" xfId="0" applyFont="1" applyBorder="1" applyAlignment="1">
      <alignment horizontal="left" vertical="center"/>
    </xf>
    <xf numFmtId="0" fontId="13" fillId="0" borderId="54" xfId="0" applyFont="1" applyBorder="1" applyAlignment="1">
      <alignment horizontal="left" vertical="center"/>
    </xf>
    <xf numFmtId="0" fontId="13" fillId="0" borderId="55" xfId="0" applyFont="1" applyBorder="1" applyAlignment="1">
      <alignment horizontal="left" vertical="center" wrapText="1"/>
    </xf>
    <xf numFmtId="0" fontId="13" fillId="0" borderId="56" xfId="0" applyFont="1" applyBorder="1" applyAlignment="1">
      <alignment horizontal="left" vertical="center" wrapText="1"/>
    </xf>
    <xf numFmtId="0" fontId="13" fillId="0" borderId="57" xfId="0" applyFont="1" applyBorder="1" applyAlignment="1">
      <alignment horizontal="lef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76200</xdr:rowOff>
    </xdr:from>
    <xdr:to>
      <xdr:col>3</xdr:col>
      <xdr:colOff>0</xdr:colOff>
      <xdr:row>22</xdr:row>
      <xdr:rowOff>66675</xdr:rowOff>
    </xdr:to>
    <xdr:grpSp>
      <xdr:nvGrpSpPr>
        <xdr:cNvPr id="10" name="Group 9">
          <a:extLst>
            <a:ext uri="{FF2B5EF4-FFF2-40B4-BE49-F238E27FC236}">
              <a16:creationId xmlns="" xmlns:a16="http://schemas.microsoft.com/office/drawing/2014/main" id="{7AA4BEC8-14E7-4945-B225-E2A8980121B0}"/>
            </a:ext>
          </a:extLst>
        </xdr:cNvPr>
        <xdr:cNvGrpSpPr>
          <a:grpSpLocks/>
        </xdr:cNvGrpSpPr>
      </xdr:nvGrpSpPr>
      <xdr:grpSpPr bwMode="auto">
        <a:xfrm>
          <a:off x="0" y="8829675"/>
          <a:ext cx="171450" cy="1190625"/>
          <a:chOff x="0" y="0"/>
          <a:chExt cx="1023" cy="255"/>
        </a:xfrm>
      </xdr:grpSpPr>
      <xdr:sp macro="" textlink="">
        <xdr:nvSpPr>
          <xdr:cNvPr id="11" name="Text Box 10">
            <a:extLst>
              <a:ext uri="{FF2B5EF4-FFF2-40B4-BE49-F238E27FC236}">
                <a16:creationId xmlns="" xmlns:a16="http://schemas.microsoft.com/office/drawing/2014/main" id="{8F244AC8-550D-46BD-A57E-F46CD45B835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Text Box 11">
            <a:extLst>
              <a:ext uri="{FF2B5EF4-FFF2-40B4-BE49-F238E27FC236}">
                <a16:creationId xmlns="" xmlns:a16="http://schemas.microsoft.com/office/drawing/2014/main" id="{3E32C8D2-511A-41C0-8AB9-6328DD11B96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>
            <a:extLst>
              <a:ext uri="{FF2B5EF4-FFF2-40B4-BE49-F238E27FC236}">
                <a16:creationId xmlns="" xmlns:a16="http://schemas.microsoft.com/office/drawing/2014/main" id="{93A7A440-270E-4936-92A0-A28ED77886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>
            <a:extLst>
              <a:ext uri="{FF2B5EF4-FFF2-40B4-BE49-F238E27FC236}">
                <a16:creationId xmlns="" xmlns:a16="http://schemas.microsoft.com/office/drawing/2014/main" id="{4697F0DF-3362-4DE4-90E0-69F669BA55D5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>
            <a:extLst>
              <a:ext uri="{FF2B5EF4-FFF2-40B4-BE49-F238E27FC236}">
                <a16:creationId xmlns="" xmlns:a16="http://schemas.microsoft.com/office/drawing/2014/main" id="{BE6BA7CA-3E6B-4752-BFD7-AF14483675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>
            <a:extLst>
              <a:ext uri="{FF2B5EF4-FFF2-40B4-BE49-F238E27FC236}">
                <a16:creationId xmlns="" xmlns:a16="http://schemas.microsoft.com/office/drawing/2014/main" id="{ACEA2D09-7EF9-420E-8CDA-8D538774FD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>
            <a:extLst>
              <a:ext uri="{FF2B5EF4-FFF2-40B4-BE49-F238E27FC236}">
                <a16:creationId xmlns="" xmlns:a16="http://schemas.microsoft.com/office/drawing/2014/main" id="{8A635123-12B9-4B0D-8C1D-9696E6F96E98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95250</xdr:rowOff>
    </xdr:from>
    <xdr:to>
      <xdr:col>3</xdr:col>
      <xdr:colOff>0</xdr:colOff>
      <xdr:row>25</xdr:row>
      <xdr:rowOff>114300</xdr:rowOff>
    </xdr:to>
    <xdr:grpSp>
      <xdr:nvGrpSpPr>
        <xdr:cNvPr id="18" name="Group 17">
          <a:extLst>
            <a:ext uri="{FF2B5EF4-FFF2-40B4-BE49-F238E27FC236}">
              <a16:creationId xmlns="" xmlns:a16="http://schemas.microsoft.com/office/drawing/2014/main" id="{667C29B3-7602-41AE-ADC5-270C95E20E4B}"/>
            </a:ext>
          </a:extLst>
        </xdr:cNvPr>
        <xdr:cNvGrpSpPr>
          <a:grpSpLocks/>
        </xdr:cNvGrpSpPr>
      </xdr:nvGrpSpPr>
      <xdr:grpSpPr bwMode="auto">
        <a:xfrm>
          <a:off x="0" y="10448925"/>
          <a:ext cx="171450" cy="723900"/>
          <a:chOff x="0" y="0"/>
          <a:chExt cx="1023" cy="255"/>
        </a:xfrm>
      </xdr:grpSpPr>
      <xdr:sp macro="" textlink="">
        <xdr:nvSpPr>
          <xdr:cNvPr id="19" name="Text Box 18">
            <a:extLst>
              <a:ext uri="{FF2B5EF4-FFF2-40B4-BE49-F238E27FC236}">
                <a16:creationId xmlns="" xmlns:a16="http://schemas.microsoft.com/office/drawing/2014/main" id="{944FD438-0EEC-45A3-9D4B-A3866E569E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Text Box 19">
            <a:extLst>
              <a:ext uri="{FF2B5EF4-FFF2-40B4-BE49-F238E27FC236}">
                <a16:creationId xmlns="" xmlns:a16="http://schemas.microsoft.com/office/drawing/2014/main" id="{77A27D8C-839E-4BC0-99F9-E7C765C6A9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1" name="Text Box 20">
            <a:extLst>
              <a:ext uri="{FF2B5EF4-FFF2-40B4-BE49-F238E27FC236}">
                <a16:creationId xmlns="" xmlns:a16="http://schemas.microsoft.com/office/drawing/2014/main" id="{1A96C765-1002-4882-AACC-697A2E1ED5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Line 21">
            <a:extLst>
              <a:ext uri="{FF2B5EF4-FFF2-40B4-BE49-F238E27FC236}">
                <a16:creationId xmlns="" xmlns:a16="http://schemas.microsoft.com/office/drawing/2014/main" id="{F8A0ECAF-4BC1-4CF8-B501-96E4B5248EF4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" name="Text Box 22">
            <a:extLst>
              <a:ext uri="{FF2B5EF4-FFF2-40B4-BE49-F238E27FC236}">
                <a16:creationId xmlns="" xmlns:a16="http://schemas.microsoft.com/office/drawing/2014/main" id="{012ACF60-2F15-4BBC-8750-856AD4EB9A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" name="Text Box 23">
            <a:extLst>
              <a:ext uri="{FF2B5EF4-FFF2-40B4-BE49-F238E27FC236}">
                <a16:creationId xmlns="" xmlns:a16="http://schemas.microsoft.com/office/drawing/2014/main" id="{83F70129-2749-4098-8665-15BECA486A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Line 24">
            <a:extLst>
              <a:ext uri="{FF2B5EF4-FFF2-40B4-BE49-F238E27FC236}">
                <a16:creationId xmlns="" xmlns:a16="http://schemas.microsoft.com/office/drawing/2014/main" id="{C6FE78FF-8AC0-4E45-9F12-3C33C665FF6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19</xdr:row>
      <xdr:rowOff>76200</xdr:rowOff>
    </xdr:from>
    <xdr:to>
      <xdr:col>3</xdr:col>
      <xdr:colOff>0</xdr:colOff>
      <xdr:row>22</xdr:row>
      <xdr:rowOff>66675</xdr:rowOff>
    </xdr:to>
    <xdr:grpSp>
      <xdr:nvGrpSpPr>
        <xdr:cNvPr id="34" name="Group 9">
          <a:extLst>
            <a:ext uri="{FF2B5EF4-FFF2-40B4-BE49-F238E27FC236}">
              <a16:creationId xmlns="" xmlns:a16="http://schemas.microsoft.com/office/drawing/2014/main" id="{FB4EE28A-55D1-4329-9E8E-333C4B52F961}"/>
            </a:ext>
          </a:extLst>
        </xdr:cNvPr>
        <xdr:cNvGrpSpPr>
          <a:grpSpLocks/>
        </xdr:cNvGrpSpPr>
      </xdr:nvGrpSpPr>
      <xdr:grpSpPr bwMode="auto">
        <a:xfrm>
          <a:off x="0" y="8829675"/>
          <a:ext cx="171450" cy="1190625"/>
          <a:chOff x="0" y="0"/>
          <a:chExt cx="1023" cy="255"/>
        </a:xfrm>
      </xdr:grpSpPr>
      <xdr:sp macro="" textlink="">
        <xdr:nvSpPr>
          <xdr:cNvPr id="35" name="Text Box 10">
            <a:extLst>
              <a:ext uri="{FF2B5EF4-FFF2-40B4-BE49-F238E27FC236}">
                <a16:creationId xmlns="" xmlns:a16="http://schemas.microsoft.com/office/drawing/2014/main" id="{74EB7B0B-C989-4B9B-BAFD-F4C416B968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6" name="Text Box 11">
            <a:extLst>
              <a:ext uri="{FF2B5EF4-FFF2-40B4-BE49-F238E27FC236}">
                <a16:creationId xmlns="" xmlns:a16="http://schemas.microsoft.com/office/drawing/2014/main" id="{A294C25B-EEF1-4271-BF51-0DAD0E185F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7" name="Text Box 12">
            <a:extLst>
              <a:ext uri="{FF2B5EF4-FFF2-40B4-BE49-F238E27FC236}">
                <a16:creationId xmlns="" xmlns:a16="http://schemas.microsoft.com/office/drawing/2014/main" id="{D87E9D6A-4227-49A3-8C95-43DE797BC5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Line 13">
            <a:extLst>
              <a:ext uri="{FF2B5EF4-FFF2-40B4-BE49-F238E27FC236}">
                <a16:creationId xmlns="" xmlns:a16="http://schemas.microsoft.com/office/drawing/2014/main" id="{A462784E-5319-41D3-848F-6356D8D4B63B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9" name="Text Box 14">
            <a:extLst>
              <a:ext uri="{FF2B5EF4-FFF2-40B4-BE49-F238E27FC236}">
                <a16:creationId xmlns="" xmlns:a16="http://schemas.microsoft.com/office/drawing/2014/main" id="{16970B89-C71E-41DB-AF09-5569A74A52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0" name="Text Box 15">
            <a:extLst>
              <a:ext uri="{FF2B5EF4-FFF2-40B4-BE49-F238E27FC236}">
                <a16:creationId xmlns="" xmlns:a16="http://schemas.microsoft.com/office/drawing/2014/main" id="{2B07BC01-20A0-4C53-89C6-D3E4EE27A7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Line 16">
            <a:extLst>
              <a:ext uri="{FF2B5EF4-FFF2-40B4-BE49-F238E27FC236}">
                <a16:creationId xmlns="" xmlns:a16="http://schemas.microsoft.com/office/drawing/2014/main" id="{78C3FFB6-B0BC-42FF-BBF4-011E262B2D9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95250</xdr:rowOff>
    </xdr:from>
    <xdr:to>
      <xdr:col>3</xdr:col>
      <xdr:colOff>0</xdr:colOff>
      <xdr:row>25</xdr:row>
      <xdr:rowOff>114300</xdr:rowOff>
    </xdr:to>
    <xdr:grpSp>
      <xdr:nvGrpSpPr>
        <xdr:cNvPr id="42" name="Group 17">
          <a:extLst>
            <a:ext uri="{FF2B5EF4-FFF2-40B4-BE49-F238E27FC236}">
              <a16:creationId xmlns="" xmlns:a16="http://schemas.microsoft.com/office/drawing/2014/main" id="{856E166B-7B70-41FA-B7EF-6ECB66634B9E}"/>
            </a:ext>
          </a:extLst>
        </xdr:cNvPr>
        <xdr:cNvGrpSpPr>
          <a:grpSpLocks/>
        </xdr:cNvGrpSpPr>
      </xdr:nvGrpSpPr>
      <xdr:grpSpPr bwMode="auto">
        <a:xfrm>
          <a:off x="0" y="10448925"/>
          <a:ext cx="171450" cy="723900"/>
          <a:chOff x="0" y="0"/>
          <a:chExt cx="1023" cy="255"/>
        </a:xfrm>
      </xdr:grpSpPr>
      <xdr:sp macro="" textlink="">
        <xdr:nvSpPr>
          <xdr:cNvPr id="43" name="Text Box 18">
            <a:extLst>
              <a:ext uri="{FF2B5EF4-FFF2-40B4-BE49-F238E27FC236}">
                <a16:creationId xmlns="" xmlns:a16="http://schemas.microsoft.com/office/drawing/2014/main" id="{CBAFFDC5-6587-40B0-A2FA-1638926D89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44" name="Text Box 19">
            <a:extLst>
              <a:ext uri="{FF2B5EF4-FFF2-40B4-BE49-F238E27FC236}">
                <a16:creationId xmlns="" xmlns:a16="http://schemas.microsoft.com/office/drawing/2014/main" id="{08C6260B-B6B0-4CCB-BDB3-7A2BAA5EA5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45" name="Text Box 20">
            <a:extLst>
              <a:ext uri="{FF2B5EF4-FFF2-40B4-BE49-F238E27FC236}">
                <a16:creationId xmlns="" xmlns:a16="http://schemas.microsoft.com/office/drawing/2014/main" id="{0505C64A-A47B-46E3-B15E-A23C886A03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6" name="Line 21">
            <a:extLst>
              <a:ext uri="{FF2B5EF4-FFF2-40B4-BE49-F238E27FC236}">
                <a16:creationId xmlns="" xmlns:a16="http://schemas.microsoft.com/office/drawing/2014/main" id="{FCA8141F-E8A5-4530-83E8-08BF31FBE22B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7" name="Text Box 22">
            <a:extLst>
              <a:ext uri="{FF2B5EF4-FFF2-40B4-BE49-F238E27FC236}">
                <a16:creationId xmlns="" xmlns:a16="http://schemas.microsoft.com/office/drawing/2014/main" id="{020FEB7F-9A9B-49F6-BEDF-EE131E37D3A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8" name="Text Box 23">
            <a:extLst>
              <a:ext uri="{FF2B5EF4-FFF2-40B4-BE49-F238E27FC236}">
                <a16:creationId xmlns="" xmlns:a16="http://schemas.microsoft.com/office/drawing/2014/main" id="{C974456B-0171-4E21-9E93-A0F35739C2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9" name="Line 24">
            <a:extLst>
              <a:ext uri="{FF2B5EF4-FFF2-40B4-BE49-F238E27FC236}">
                <a16:creationId xmlns="" xmlns:a16="http://schemas.microsoft.com/office/drawing/2014/main" id="{373E786A-F870-466D-B91A-7B064E3ED3E2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168</xdr:colOff>
      <xdr:row>19</xdr:row>
      <xdr:rowOff>78777</xdr:rowOff>
    </xdr:from>
    <xdr:to>
      <xdr:col>2</xdr:col>
      <xdr:colOff>48603</xdr:colOff>
      <xdr:row>21</xdr:row>
      <xdr:rowOff>99732</xdr:rowOff>
    </xdr:to>
    <xdr:grpSp>
      <xdr:nvGrpSpPr>
        <xdr:cNvPr id="58" name="Group 9">
          <a:extLst>
            <a:ext uri="{FF2B5EF4-FFF2-40B4-BE49-F238E27FC236}">
              <a16:creationId xmlns="" xmlns:a16="http://schemas.microsoft.com/office/drawing/2014/main" id="{A5403F51-2031-429B-9C11-E973F238B7D3}"/>
            </a:ext>
          </a:extLst>
        </xdr:cNvPr>
        <xdr:cNvGrpSpPr>
          <a:grpSpLocks/>
        </xdr:cNvGrpSpPr>
      </xdr:nvGrpSpPr>
      <xdr:grpSpPr bwMode="auto">
        <a:xfrm>
          <a:off x="168" y="8832252"/>
          <a:ext cx="162735" cy="840105"/>
          <a:chOff x="1" y="1"/>
          <a:chExt cx="971" cy="204"/>
        </a:xfrm>
      </xdr:grpSpPr>
      <xdr:sp macro="" textlink="">
        <xdr:nvSpPr>
          <xdr:cNvPr id="59" name="Text Box 10">
            <a:extLst>
              <a:ext uri="{FF2B5EF4-FFF2-40B4-BE49-F238E27FC236}">
                <a16:creationId xmlns="" xmlns:a16="http://schemas.microsoft.com/office/drawing/2014/main" id="{1AAAB8F2-026C-4157-B9A4-3BC8F4C306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60" name="Text Box 11">
            <a:extLst>
              <a:ext uri="{FF2B5EF4-FFF2-40B4-BE49-F238E27FC236}">
                <a16:creationId xmlns="" xmlns:a16="http://schemas.microsoft.com/office/drawing/2014/main" id="{D96D6AA6-9BA4-42EB-869A-56124BE1BC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1" name="Text Box 12">
            <a:extLst>
              <a:ext uri="{FF2B5EF4-FFF2-40B4-BE49-F238E27FC236}">
                <a16:creationId xmlns="" xmlns:a16="http://schemas.microsoft.com/office/drawing/2014/main" id="{5F07A624-BE36-4BE9-9943-914AEC3A3BC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2" name="Line 13">
            <a:extLst>
              <a:ext uri="{FF2B5EF4-FFF2-40B4-BE49-F238E27FC236}">
                <a16:creationId xmlns="" xmlns:a16="http://schemas.microsoft.com/office/drawing/2014/main" id="{CDB12D7E-D6AB-47A6-8220-15C9C421EA48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3" name="Text Box 15">
            <a:extLst>
              <a:ext uri="{FF2B5EF4-FFF2-40B4-BE49-F238E27FC236}">
                <a16:creationId xmlns="" xmlns:a16="http://schemas.microsoft.com/office/drawing/2014/main" id="{1FCC6C10-2D1E-416A-AD62-6FAA7E57A4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64" name="Line 16">
            <a:extLst>
              <a:ext uri="{FF2B5EF4-FFF2-40B4-BE49-F238E27FC236}">
                <a16:creationId xmlns="" xmlns:a16="http://schemas.microsoft.com/office/drawing/2014/main" id="{FCE4839A-884C-4F61-98A4-5CA8286E57BE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95250</xdr:rowOff>
    </xdr:from>
    <xdr:to>
      <xdr:col>3</xdr:col>
      <xdr:colOff>0</xdr:colOff>
      <xdr:row>25</xdr:row>
      <xdr:rowOff>114300</xdr:rowOff>
    </xdr:to>
    <xdr:grpSp>
      <xdr:nvGrpSpPr>
        <xdr:cNvPr id="65" name="Group 17">
          <a:extLst>
            <a:ext uri="{FF2B5EF4-FFF2-40B4-BE49-F238E27FC236}">
              <a16:creationId xmlns="" xmlns:a16="http://schemas.microsoft.com/office/drawing/2014/main" id="{7A23C35E-D316-4E8A-A3DE-713FAB64907E}"/>
            </a:ext>
          </a:extLst>
        </xdr:cNvPr>
        <xdr:cNvGrpSpPr>
          <a:grpSpLocks/>
        </xdr:cNvGrpSpPr>
      </xdr:nvGrpSpPr>
      <xdr:grpSpPr bwMode="auto">
        <a:xfrm>
          <a:off x="0" y="10448925"/>
          <a:ext cx="171450" cy="723900"/>
          <a:chOff x="0" y="0"/>
          <a:chExt cx="1023" cy="255"/>
        </a:xfrm>
      </xdr:grpSpPr>
      <xdr:sp macro="" textlink="">
        <xdr:nvSpPr>
          <xdr:cNvPr id="66" name="Text Box 18">
            <a:extLst>
              <a:ext uri="{FF2B5EF4-FFF2-40B4-BE49-F238E27FC236}">
                <a16:creationId xmlns="" xmlns:a16="http://schemas.microsoft.com/office/drawing/2014/main" id="{CBF3C80F-F107-40F4-AA6C-0AA6EA6CA80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67" name="Text Box 19">
            <a:extLst>
              <a:ext uri="{FF2B5EF4-FFF2-40B4-BE49-F238E27FC236}">
                <a16:creationId xmlns="" xmlns:a16="http://schemas.microsoft.com/office/drawing/2014/main" id="{92E50FB0-7054-4613-9A0A-043B488652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8" name="Text Box 20">
            <a:extLst>
              <a:ext uri="{FF2B5EF4-FFF2-40B4-BE49-F238E27FC236}">
                <a16:creationId xmlns="" xmlns:a16="http://schemas.microsoft.com/office/drawing/2014/main" id="{D13466F6-BD0C-402F-8F6B-11029C8276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9" name="Line 21">
            <a:extLst>
              <a:ext uri="{FF2B5EF4-FFF2-40B4-BE49-F238E27FC236}">
                <a16:creationId xmlns="" xmlns:a16="http://schemas.microsoft.com/office/drawing/2014/main" id="{CD06A76F-1A42-402A-83C5-29E401544581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0" name="Text Box 22">
            <a:extLst>
              <a:ext uri="{FF2B5EF4-FFF2-40B4-BE49-F238E27FC236}">
                <a16:creationId xmlns="" xmlns:a16="http://schemas.microsoft.com/office/drawing/2014/main" id="{12E88CDE-E67B-4994-B227-8801C9BF2A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1" name="Text Box 23">
            <a:extLst>
              <a:ext uri="{FF2B5EF4-FFF2-40B4-BE49-F238E27FC236}">
                <a16:creationId xmlns="" xmlns:a16="http://schemas.microsoft.com/office/drawing/2014/main" id="{8CE3C120-BF9B-4B0D-A4A4-49497B3C60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72" name="Line 24">
            <a:extLst>
              <a:ext uri="{FF2B5EF4-FFF2-40B4-BE49-F238E27FC236}">
                <a16:creationId xmlns="" xmlns:a16="http://schemas.microsoft.com/office/drawing/2014/main" id="{8ADF4A38-DAAE-4B1A-BC12-E5DF1BD7E526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168</xdr:colOff>
      <xdr:row>19</xdr:row>
      <xdr:rowOff>78777</xdr:rowOff>
    </xdr:from>
    <xdr:to>
      <xdr:col>2</xdr:col>
      <xdr:colOff>48603</xdr:colOff>
      <xdr:row>21</xdr:row>
      <xdr:rowOff>99732</xdr:rowOff>
    </xdr:to>
    <xdr:grpSp>
      <xdr:nvGrpSpPr>
        <xdr:cNvPr id="81" name="Group 9">
          <a:extLst>
            <a:ext uri="{FF2B5EF4-FFF2-40B4-BE49-F238E27FC236}">
              <a16:creationId xmlns="" xmlns:a16="http://schemas.microsoft.com/office/drawing/2014/main" id="{342E0B04-759B-42AC-8F3D-DE1B7F87128E}"/>
            </a:ext>
          </a:extLst>
        </xdr:cNvPr>
        <xdr:cNvGrpSpPr>
          <a:grpSpLocks/>
        </xdr:cNvGrpSpPr>
      </xdr:nvGrpSpPr>
      <xdr:grpSpPr bwMode="auto">
        <a:xfrm>
          <a:off x="168" y="8832252"/>
          <a:ext cx="162735" cy="840105"/>
          <a:chOff x="1" y="1"/>
          <a:chExt cx="971" cy="204"/>
        </a:xfrm>
      </xdr:grpSpPr>
      <xdr:sp macro="" textlink="">
        <xdr:nvSpPr>
          <xdr:cNvPr id="82" name="Text Box 10">
            <a:extLst>
              <a:ext uri="{FF2B5EF4-FFF2-40B4-BE49-F238E27FC236}">
                <a16:creationId xmlns="" xmlns:a16="http://schemas.microsoft.com/office/drawing/2014/main" id="{BB1D1D73-0CE5-485C-B7B2-7BC2A0093B0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83" name="Text Box 11">
            <a:extLst>
              <a:ext uri="{FF2B5EF4-FFF2-40B4-BE49-F238E27FC236}">
                <a16:creationId xmlns="" xmlns:a16="http://schemas.microsoft.com/office/drawing/2014/main" id="{6145DEFC-1AFB-4D15-8CEC-41F93418AE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84" name="Text Box 12">
            <a:extLst>
              <a:ext uri="{FF2B5EF4-FFF2-40B4-BE49-F238E27FC236}">
                <a16:creationId xmlns="" xmlns:a16="http://schemas.microsoft.com/office/drawing/2014/main" id="{4D00A62D-430F-44A8-BADE-7B5F4967F9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85" name="Line 13">
            <a:extLst>
              <a:ext uri="{FF2B5EF4-FFF2-40B4-BE49-F238E27FC236}">
                <a16:creationId xmlns="" xmlns:a16="http://schemas.microsoft.com/office/drawing/2014/main" id="{3B739FA1-FEE9-498C-B20A-4D6C5FC8087C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6" name="Text Box 15">
            <a:extLst>
              <a:ext uri="{FF2B5EF4-FFF2-40B4-BE49-F238E27FC236}">
                <a16:creationId xmlns="" xmlns:a16="http://schemas.microsoft.com/office/drawing/2014/main" id="{32992927-8881-44F1-AF43-0D3E23E98D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87" name="Line 16">
            <a:extLst>
              <a:ext uri="{FF2B5EF4-FFF2-40B4-BE49-F238E27FC236}">
                <a16:creationId xmlns="" xmlns:a16="http://schemas.microsoft.com/office/drawing/2014/main" id="{4DAAE6A6-37D9-43E0-B3D9-58CB0201295F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95250</xdr:rowOff>
    </xdr:from>
    <xdr:to>
      <xdr:col>3</xdr:col>
      <xdr:colOff>0</xdr:colOff>
      <xdr:row>25</xdr:row>
      <xdr:rowOff>114300</xdr:rowOff>
    </xdr:to>
    <xdr:grpSp>
      <xdr:nvGrpSpPr>
        <xdr:cNvPr id="88" name="Group 17">
          <a:extLst>
            <a:ext uri="{FF2B5EF4-FFF2-40B4-BE49-F238E27FC236}">
              <a16:creationId xmlns="" xmlns:a16="http://schemas.microsoft.com/office/drawing/2014/main" id="{378A8AB5-EA94-48A5-AD6E-6CD91192436A}"/>
            </a:ext>
          </a:extLst>
        </xdr:cNvPr>
        <xdr:cNvGrpSpPr>
          <a:grpSpLocks/>
        </xdr:cNvGrpSpPr>
      </xdr:nvGrpSpPr>
      <xdr:grpSpPr bwMode="auto">
        <a:xfrm>
          <a:off x="0" y="10448925"/>
          <a:ext cx="171450" cy="723900"/>
          <a:chOff x="0" y="0"/>
          <a:chExt cx="1023" cy="255"/>
        </a:xfrm>
      </xdr:grpSpPr>
      <xdr:sp macro="" textlink="">
        <xdr:nvSpPr>
          <xdr:cNvPr id="89" name="Text Box 18">
            <a:extLst>
              <a:ext uri="{FF2B5EF4-FFF2-40B4-BE49-F238E27FC236}">
                <a16:creationId xmlns="" xmlns:a16="http://schemas.microsoft.com/office/drawing/2014/main" id="{3CAF33CA-3DD8-46AF-8900-26ECF16798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90" name="Text Box 19">
            <a:extLst>
              <a:ext uri="{FF2B5EF4-FFF2-40B4-BE49-F238E27FC236}">
                <a16:creationId xmlns="" xmlns:a16="http://schemas.microsoft.com/office/drawing/2014/main" id="{D6ECD163-7869-464A-B0C6-F29F9CD136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91" name="Text Box 20">
            <a:extLst>
              <a:ext uri="{FF2B5EF4-FFF2-40B4-BE49-F238E27FC236}">
                <a16:creationId xmlns="" xmlns:a16="http://schemas.microsoft.com/office/drawing/2014/main" id="{B63BFEE9-F131-4625-B5DC-52DEB0E1C1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92" name="Line 21">
            <a:extLst>
              <a:ext uri="{FF2B5EF4-FFF2-40B4-BE49-F238E27FC236}">
                <a16:creationId xmlns="" xmlns:a16="http://schemas.microsoft.com/office/drawing/2014/main" id="{04468727-E275-4CCA-8C84-6F1BD7200EEB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3" name="Text Box 22">
            <a:extLst>
              <a:ext uri="{FF2B5EF4-FFF2-40B4-BE49-F238E27FC236}">
                <a16:creationId xmlns="" xmlns:a16="http://schemas.microsoft.com/office/drawing/2014/main" id="{4C022A7D-63D3-4624-BC8F-5A367A29DB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4" name="Text Box 23">
            <a:extLst>
              <a:ext uri="{FF2B5EF4-FFF2-40B4-BE49-F238E27FC236}">
                <a16:creationId xmlns="" xmlns:a16="http://schemas.microsoft.com/office/drawing/2014/main" id="{9721EDE5-288A-450D-9773-0707B62A7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5" name="Line 24">
            <a:extLst>
              <a:ext uri="{FF2B5EF4-FFF2-40B4-BE49-F238E27FC236}">
                <a16:creationId xmlns="" xmlns:a16="http://schemas.microsoft.com/office/drawing/2014/main" id="{A546672C-FF4B-4332-8BE1-2355673CFD24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0"/>
  <sheetViews>
    <sheetView showGridLines="0" tabSelected="1" view="pageBreakPreview" zoomScale="40" zoomScaleNormal="80" zoomScaleSheetLayoutView="40" workbookViewId="0">
      <selection activeCell="A24" sqref="A24"/>
    </sheetView>
  </sheetViews>
  <sheetFormatPr defaultRowHeight="12.75" customHeight="1" x14ac:dyDescent="0.4"/>
  <cols>
    <col min="1" max="1" width="103.5703125" style="23" customWidth="1"/>
    <col min="2" max="2" width="13.28515625" style="24" customWidth="1"/>
    <col min="3" max="3" width="49.42578125" style="23" customWidth="1"/>
    <col min="4" max="4" width="42.28515625" style="23" customWidth="1"/>
    <col min="5" max="5" width="41.42578125" style="70" customWidth="1"/>
    <col min="6" max="6" width="42.85546875" style="23" customWidth="1"/>
  </cols>
  <sheetData>
    <row r="1" spans="1:6" s="26" customFormat="1" ht="24.75" customHeight="1" x14ac:dyDescent="0.2">
      <c r="A1" s="87"/>
      <c r="B1" s="87"/>
      <c r="C1" s="87"/>
      <c r="D1" s="87"/>
      <c r="E1" s="63"/>
      <c r="F1" s="25"/>
    </row>
    <row r="2" spans="1:6" s="26" customFormat="1" ht="33" customHeight="1" thickBot="1" x14ac:dyDescent="0.25">
      <c r="A2" s="86" t="s">
        <v>0</v>
      </c>
      <c r="B2" s="86"/>
      <c r="C2" s="86"/>
      <c r="D2" s="86"/>
      <c r="E2" s="64"/>
      <c r="F2" s="52" t="s">
        <v>1</v>
      </c>
    </row>
    <row r="3" spans="1:6" s="26" customFormat="1" ht="30.75" x14ac:dyDescent="0.2">
      <c r="A3" s="27"/>
      <c r="B3" s="5"/>
      <c r="C3" s="27"/>
      <c r="D3" s="27"/>
      <c r="E3" s="65" t="s">
        <v>2</v>
      </c>
      <c r="F3" s="53" t="s">
        <v>3</v>
      </c>
    </row>
    <row r="4" spans="1:6" s="26" customFormat="1" ht="30.75" x14ac:dyDescent="0.2">
      <c r="A4" s="88" t="s">
        <v>392</v>
      </c>
      <c r="B4" s="88"/>
      <c r="C4" s="88"/>
      <c r="D4" s="88"/>
      <c r="E4" s="64" t="s">
        <v>4</v>
      </c>
      <c r="F4" s="54">
        <v>45017</v>
      </c>
    </row>
    <row r="5" spans="1:6" s="26" customFormat="1" ht="30.75" x14ac:dyDescent="0.2">
      <c r="A5" s="28"/>
      <c r="B5" s="6"/>
      <c r="C5" s="28"/>
      <c r="D5" s="28"/>
      <c r="E5" s="64" t="s">
        <v>6</v>
      </c>
      <c r="F5" s="55" t="s">
        <v>16</v>
      </c>
    </row>
    <row r="6" spans="1:6" s="26" customFormat="1" ht="73.5" customHeight="1" x14ac:dyDescent="0.2">
      <c r="A6" s="43" t="s">
        <v>7</v>
      </c>
      <c r="B6" s="89" t="s">
        <v>13</v>
      </c>
      <c r="C6" s="90"/>
      <c r="D6" s="90"/>
      <c r="E6" s="64" t="s">
        <v>8</v>
      </c>
      <c r="F6" s="55" t="s">
        <v>17</v>
      </c>
    </row>
    <row r="7" spans="1:6" s="26" customFormat="1" ht="72" customHeight="1" x14ac:dyDescent="0.2">
      <c r="A7" s="44" t="s">
        <v>9</v>
      </c>
      <c r="B7" s="91" t="s">
        <v>14</v>
      </c>
      <c r="C7" s="91"/>
      <c r="D7" s="91"/>
      <c r="E7" s="64" t="s">
        <v>10</v>
      </c>
      <c r="F7" s="56" t="s">
        <v>18</v>
      </c>
    </row>
    <row r="8" spans="1:6" s="26" customFormat="1" ht="32.25" customHeight="1" x14ac:dyDescent="0.2">
      <c r="A8" s="43" t="s">
        <v>373</v>
      </c>
      <c r="B8" s="45"/>
      <c r="C8" s="43"/>
      <c r="D8" s="58"/>
      <c r="E8" s="64"/>
      <c r="F8" s="55"/>
    </row>
    <row r="9" spans="1:6" s="26" customFormat="1" ht="31.5" thickBot="1" x14ac:dyDescent="0.25">
      <c r="A9" s="43" t="s">
        <v>15</v>
      </c>
      <c r="B9" s="45"/>
      <c r="C9" s="46"/>
      <c r="D9" s="58"/>
      <c r="E9" s="64" t="s">
        <v>11</v>
      </c>
      <c r="F9" s="57" t="s">
        <v>12</v>
      </c>
    </row>
    <row r="10" spans="1:6" s="26" customFormat="1" ht="42.75" customHeight="1" thickBot="1" x14ac:dyDescent="0.25">
      <c r="A10" s="86" t="s">
        <v>19</v>
      </c>
      <c r="B10" s="86"/>
      <c r="C10" s="86"/>
      <c r="D10" s="86"/>
      <c r="E10" s="66"/>
      <c r="F10" s="29"/>
    </row>
    <row r="11" spans="1:6" ht="4.1500000000000004" customHeight="1" x14ac:dyDescent="0.2">
      <c r="A11" s="77" t="s">
        <v>20</v>
      </c>
      <c r="B11" s="71" t="s">
        <v>21</v>
      </c>
      <c r="C11" s="71" t="s">
        <v>22</v>
      </c>
      <c r="D11" s="74" t="s">
        <v>23</v>
      </c>
      <c r="E11" s="83" t="s">
        <v>24</v>
      </c>
      <c r="F11" s="80" t="s">
        <v>25</v>
      </c>
    </row>
    <row r="12" spans="1:6" ht="3.6" customHeight="1" x14ac:dyDescent="0.2">
      <c r="A12" s="78"/>
      <c r="B12" s="72"/>
      <c r="C12" s="72"/>
      <c r="D12" s="75"/>
      <c r="E12" s="84"/>
      <c r="F12" s="81"/>
    </row>
    <row r="13" spans="1:6" ht="3" customHeight="1" x14ac:dyDescent="0.2">
      <c r="A13" s="78"/>
      <c r="B13" s="72"/>
      <c r="C13" s="72"/>
      <c r="D13" s="75"/>
      <c r="E13" s="84"/>
      <c r="F13" s="81"/>
    </row>
    <row r="14" spans="1:6" ht="3" customHeight="1" x14ac:dyDescent="0.2">
      <c r="A14" s="78"/>
      <c r="B14" s="72"/>
      <c r="C14" s="72"/>
      <c r="D14" s="75"/>
      <c r="E14" s="84"/>
      <c r="F14" s="81"/>
    </row>
    <row r="15" spans="1:6" ht="3" customHeight="1" x14ac:dyDescent="0.2">
      <c r="A15" s="78"/>
      <c r="B15" s="72"/>
      <c r="C15" s="72"/>
      <c r="D15" s="75"/>
      <c r="E15" s="84"/>
      <c r="F15" s="81"/>
    </row>
    <row r="16" spans="1:6" ht="3" customHeight="1" x14ac:dyDescent="0.2">
      <c r="A16" s="78"/>
      <c r="B16" s="72"/>
      <c r="C16" s="72"/>
      <c r="D16" s="75"/>
      <c r="E16" s="84"/>
      <c r="F16" s="81"/>
    </row>
    <row r="17" spans="1:6" s="42" customFormat="1" ht="76.5" customHeight="1" x14ac:dyDescent="0.4">
      <c r="A17" s="79"/>
      <c r="B17" s="73"/>
      <c r="C17" s="73"/>
      <c r="D17" s="76"/>
      <c r="E17" s="85"/>
      <c r="F17" s="82"/>
    </row>
    <row r="18" spans="1:6" ht="36" customHeight="1" thickBot="1" x14ac:dyDescent="0.25">
      <c r="A18" s="7">
        <v>1</v>
      </c>
      <c r="B18" s="8">
        <v>2</v>
      </c>
      <c r="C18" s="9">
        <v>3</v>
      </c>
      <c r="D18" s="59" t="s">
        <v>26</v>
      </c>
      <c r="E18" s="67" t="s">
        <v>27</v>
      </c>
      <c r="F18" s="10" t="s">
        <v>28</v>
      </c>
    </row>
    <row r="19" spans="1:6" ht="36" customHeight="1" x14ac:dyDescent="0.2">
      <c r="A19" s="35" t="s">
        <v>29</v>
      </c>
      <c r="B19" s="11" t="s">
        <v>30</v>
      </c>
      <c r="C19" s="12" t="s">
        <v>31</v>
      </c>
      <c r="D19" s="47">
        <f>D21+D196</f>
        <v>572244100</v>
      </c>
      <c r="E19" s="61">
        <f>E21+E196</f>
        <v>38997598.030000001</v>
      </c>
      <c r="F19" s="47">
        <f>IF(OR(D19="-",IF(E19="-",0,E19)&gt;=IF(D19="-",0,D19)),"-",IF(D19="-",0,D19)-IF(E19="-",0,E19))</f>
        <v>533246501.97000003</v>
      </c>
    </row>
    <row r="20" spans="1:6" s="1" customFormat="1" ht="36.75" customHeight="1" x14ac:dyDescent="0.2">
      <c r="A20" s="35" t="s">
        <v>32</v>
      </c>
      <c r="B20" s="13"/>
      <c r="C20" s="14"/>
      <c r="D20" s="60"/>
      <c r="E20" s="68"/>
      <c r="F20" s="30"/>
    </row>
    <row r="21" spans="1:6" s="1" customFormat="1" ht="41.25" customHeight="1" x14ac:dyDescent="0.2">
      <c r="A21" s="35" t="s">
        <v>33</v>
      </c>
      <c r="B21" s="15" t="s">
        <v>30</v>
      </c>
      <c r="C21" s="31" t="s">
        <v>34</v>
      </c>
      <c r="D21" s="61">
        <f>D22+D59+D83+D121+D137+D141+D159+D183+D69</f>
        <v>165317300</v>
      </c>
      <c r="E21" s="61">
        <f>E22+E59+E83+E121+E137+E141+E159+E183+E69+E117</f>
        <v>32461009.84</v>
      </c>
      <c r="F21" s="48">
        <f t="shared" ref="F21:F83" si="0">IF(OR(D21="-",IF(E21="-",0,E21)&gt;=IF(D21="-",0,D21)),"-",IF(D21="-",0,D21)-IF(E21="-",0,E21))</f>
        <v>132856290.16</v>
      </c>
    </row>
    <row r="22" spans="1:6" s="1" customFormat="1" ht="35.25" customHeight="1" x14ac:dyDescent="0.2">
      <c r="A22" s="35" t="s">
        <v>35</v>
      </c>
      <c r="B22" s="16" t="s">
        <v>30</v>
      </c>
      <c r="C22" s="32" t="s">
        <v>156</v>
      </c>
      <c r="D22" s="49">
        <f>D23</f>
        <v>80491100</v>
      </c>
      <c r="E22" s="49">
        <f>E23</f>
        <v>12177841.439999999</v>
      </c>
      <c r="F22" s="50">
        <f t="shared" si="0"/>
        <v>68313258.560000002</v>
      </c>
    </row>
    <row r="23" spans="1:6" s="1" customFormat="1" ht="45" customHeight="1" x14ac:dyDescent="0.2">
      <c r="A23" s="35" t="s">
        <v>36</v>
      </c>
      <c r="B23" s="16" t="s">
        <v>30</v>
      </c>
      <c r="C23" s="32" t="s">
        <v>157</v>
      </c>
      <c r="D23" s="62">
        <f>FIO+D32</f>
        <v>80491100</v>
      </c>
      <c r="E23" s="49">
        <f>E24+E32+E40+E45+E47+E50+E55+E53+E57</f>
        <v>12177841.439999999</v>
      </c>
      <c r="F23" s="50">
        <f t="shared" si="0"/>
        <v>68313258.560000002</v>
      </c>
    </row>
    <row r="24" spans="1:6" s="1" customFormat="1" ht="231" customHeight="1" x14ac:dyDescent="0.2">
      <c r="A24" s="35" t="s">
        <v>37</v>
      </c>
      <c r="B24" s="16" t="s">
        <v>30</v>
      </c>
      <c r="C24" s="32" t="s">
        <v>158</v>
      </c>
      <c r="D24" s="62">
        <v>79723000</v>
      </c>
      <c r="E24" s="49">
        <f>E25+E26+E27+E28</f>
        <v>11609796.42</v>
      </c>
      <c r="F24" s="50">
        <f t="shared" si="0"/>
        <v>68113203.579999998</v>
      </c>
    </row>
    <row r="25" spans="1:6" s="1" customFormat="1" ht="308.25" customHeight="1" x14ac:dyDescent="0.2">
      <c r="A25" s="36" t="s">
        <v>38</v>
      </c>
      <c r="B25" s="16" t="s">
        <v>30</v>
      </c>
      <c r="C25" s="32" t="s">
        <v>159</v>
      </c>
      <c r="D25" s="62" t="s">
        <v>39</v>
      </c>
      <c r="E25" s="49">
        <v>11609837.24</v>
      </c>
      <c r="F25" s="50" t="str">
        <f t="shared" si="0"/>
        <v>-</v>
      </c>
    </row>
    <row r="26" spans="1:6" s="1" customFormat="1" ht="258.75" hidden="1" customHeight="1" x14ac:dyDescent="0.2">
      <c r="A26" s="36" t="s">
        <v>40</v>
      </c>
      <c r="B26" s="16" t="s">
        <v>30</v>
      </c>
      <c r="C26" s="32" t="s">
        <v>160</v>
      </c>
      <c r="D26" s="62" t="s">
        <v>39</v>
      </c>
      <c r="E26" s="49">
        <v>0</v>
      </c>
      <c r="F26" s="50" t="str">
        <f t="shared" si="0"/>
        <v>-</v>
      </c>
    </row>
    <row r="27" spans="1:6" s="1" customFormat="1" ht="309" customHeight="1" x14ac:dyDescent="0.2">
      <c r="A27" s="36" t="s">
        <v>41</v>
      </c>
      <c r="B27" s="16" t="s">
        <v>30</v>
      </c>
      <c r="C27" s="32" t="s">
        <v>161</v>
      </c>
      <c r="D27" s="62" t="s">
        <v>39</v>
      </c>
      <c r="E27" s="49">
        <v>-40.82</v>
      </c>
      <c r="F27" s="50" t="str">
        <f t="shared" si="0"/>
        <v>-</v>
      </c>
    </row>
    <row r="28" spans="1:6" s="1" customFormat="1" ht="254.25" hidden="1" customHeight="1" x14ac:dyDescent="0.2">
      <c r="A28" s="36" t="s">
        <v>140</v>
      </c>
      <c r="B28" s="16" t="s">
        <v>30</v>
      </c>
      <c r="C28" s="32" t="s">
        <v>162</v>
      </c>
      <c r="D28" s="62" t="s">
        <v>39</v>
      </c>
      <c r="E28" s="49">
        <v>0</v>
      </c>
      <c r="F28" s="50" t="str">
        <f t="shared" si="0"/>
        <v>-</v>
      </c>
    </row>
    <row r="29" spans="1:6" s="2" customFormat="1" ht="71.45" hidden="1" customHeight="1" x14ac:dyDescent="0.2">
      <c r="A29" s="37" t="s">
        <v>148</v>
      </c>
      <c r="B29" s="17" t="s">
        <v>30</v>
      </c>
      <c r="C29" s="33" t="s">
        <v>162</v>
      </c>
      <c r="D29" s="49" t="s">
        <v>39</v>
      </c>
      <c r="E29" s="49">
        <v>0</v>
      </c>
      <c r="F29" s="51" t="str">
        <f t="shared" si="0"/>
        <v>-</v>
      </c>
    </row>
    <row r="30" spans="1:6" s="2" customFormat="1" ht="71.45" hidden="1" customHeight="1" x14ac:dyDescent="0.2">
      <c r="A30" s="37"/>
      <c r="B30" s="17"/>
      <c r="C30" s="32" t="s">
        <v>162</v>
      </c>
      <c r="D30" s="62" t="s">
        <v>39</v>
      </c>
      <c r="E30" s="49">
        <v>0</v>
      </c>
      <c r="F30" s="51" t="str">
        <f t="shared" si="0"/>
        <v>-</v>
      </c>
    </row>
    <row r="31" spans="1:6" s="2" customFormat="1" ht="90" hidden="1" customHeight="1" x14ac:dyDescent="0.2">
      <c r="A31" s="36" t="s">
        <v>148</v>
      </c>
      <c r="B31" s="16" t="s">
        <v>30</v>
      </c>
      <c r="C31" s="32" t="s">
        <v>162</v>
      </c>
      <c r="D31" s="62" t="s">
        <v>39</v>
      </c>
      <c r="E31" s="49">
        <v>-3.43</v>
      </c>
      <c r="F31" s="51" t="str">
        <f t="shared" si="0"/>
        <v>-</v>
      </c>
    </row>
    <row r="32" spans="1:6" s="1" customFormat="1" ht="316.5" customHeight="1" x14ac:dyDescent="0.2">
      <c r="A32" s="36" t="s">
        <v>42</v>
      </c>
      <c r="B32" s="16" t="s">
        <v>30</v>
      </c>
      <c r="C32" s="32" t="s">
        <v>163</v>
      </c>
      <c r="D32" s="62">
        <v>768100</v>
      </c>
      <c r="E32" s="49">
        <f>E33+E34+E35+E36+E37+E38+E39</f>
        <v>27547.47</v>
      </c>
      <c r="F32" s="50">
        <f t="shared" si="0"/>
        <v>740552.53</v>
      </c>
    </row>
    <row r="33" spans="1:6" s="1" customFormat="1" ht="409.5" customHeight="1" x14ac:dyDescent="0.2">
      <c r="A33" s="36" t="s">
        <v>43</v>
      </c>
      <c r="B33" s="16" t="s">
        <v>30</v>
      </c>
      <c r="C33" s="32" t="s">
        <v>164</v>
      </c>
      <c r="D33" s="62"/>
      <c r="E33" s="49">
        <v>27484.34</v>
      </c>
      <c r="F33" s="50" t="str">
        <f t="shared" si="0"/>
        <v>-</v>
      </c>
    </row>
    <row r="34" spans="1:6" s="1" customFormat="1" ht="342.75" hidden="1" customHeight="1" x14ac:dyDescent="0.2">
      <c r="A34" s="36" t="s">
        <v>44</v>
      </c>
      <c r="B34" s="16" t="s">
        <v>30</v>
      </c>
      <c r="C34" s="32" t="s">
        <v>165</v>
      </c>
      <c r="D34" s="62" t="s">
        <v>39</v>
      </c>
      <c r="E34" s="49">
        <v>0</v>
      </c>
      <c r="F34" s="50" t="str">
        <f t="shared" si="0"/>
        <v>-</v>
      </c>
    </row>
    <row r="35" spans="1:6" s="1" customFormat="1" ht="382.5" customHeight="1" x14ac:dyDescent="0.2">
      <c r="A35" s="36" t="s">
        <v>45</v>
      </c>
      <c r="B35" s="16" t="s">
        <v>30</v>
      </c>
      <c r="C35" s="32" t="s">
        <v>166</v>
      </c>
      <c r="D35" s="62" t="s">
        <v>39</v>
      </c>
      <c r="E35" s="49">
        <v>63.13</v>
      </c>
      <c r="F35" s="50" t="str">
        <f t="shared" si="0"/>
        <v>-</v>
      </c>
    </row>
    <row r="36" spans="1:6" s="1" customFormat="1" ht="95.45" hidden="1" customHeight="1" x14ac:dyDescent="0.2">
      <c r="A36" s="36" t="s">
        <v>147</v>
      </c>
      <c r="B36" s="16"/>
      <c r="C36" s="32" t="s">
        <v>146</v>
      </c>
      <c r="D36" s="62" t="s">
        <v>39</v>
      </c>
      <c r="E36" s="49">
        <v>0</v>
      </c>
      <c r="F36" s="50"/>
    </row>
    <row r="37" spans="1:6" s="2" customFormat="1" ht="155.44999999999999" hidden="1" customHeight="1" x14ac:dyDescent="0.2">
      <c r="A37" s="37" t="s">
        <v>308</v>
      </c>
      <c r="B37" s="17" t="s">
        <v>30</v>
      </c>
      <c r="C37" s="33" t="s">
        <v>166</v>
      </c>
      <c r="D37" s="49" t="s">
        <v>39</v>
      </c>
      <c r="E37" s="49">
        <v>0</v>
      </c>
      <c r="F37" s="51" t="s">
        <v>39</v>
      </c>
    </row>
    <row r="38" spans="1:6" s="2" customFormat="1" ht="390.75" hidden="1" customHeight="1" x14ac:dyDescent="0.2">
      <c r="A38" s="37" t="s">
        <v>45</v>
      </c>
      <c r="B38" s="17" t="s">
        <v>30</v>
      </c>
      <c r="C38" s="33" t="s">
        <v>166</v>
      </c>
      <c r="D38" s="49" t="s">
        <v>39</v>
      </c>
      <c r="E38" s="49">
        <v>0</v>
      </c>
      <c r="F38" s="51"/>
    </row>
    <row r="39" spans="1:6" s="2" customFormat="1" ht="313.5" hidden="1" customHeight="1" x14ac:dyDescent="0.2">
      <c r="A39" s="37" t="s">
        <v>343</v>
      </c>
      <c r="B39" s="17" t="s">
        <v>30</v>
      </c>
      <c r="C39" s="33" t="s">
        <v>344</v>
      </c>
      <c r="D39" s="49" t="s">
        <v>39</v>
      </c>
      <c r="E39" s="49">
        <v>0</v>
      </c>
      <c r="F39" s="51"/>
    </row>
    <row r="40" spans="1:6" s="1" customFormat="1" ht="154.5" customHeight="1" x14ac:dyDescent="0.2">
      <c r="A40" s="35" t="s">
        <v>46</v>
      </c>
      <c r="B40" s="16" t="s">
        <v>30</v>
      </c>
      <c r="C40" s="32" t="s">
        <v>167</v>
      </c>
      <c r="D40" s="62" t="s">
        <v>39</v>
      </c>
      <c r="E40" s="49">
        <f>E41+E42+E43+E44</f>
        <v>-7419.42</v>
      </c>
      <c r="F40" s="50" t="str">
        <f t="shared" si="0"/>
        <v>-</v>
      </c>
    </row>
    <row r="41" spans="1:6" s="1" customFormat="1" ht="216" customHeight="1" x14ac:dyDescent="0.2">
      <c r="A41" s="35" t="s">
        <v>47</v>
      </c>
      <c r="B41" s="16" t="s">
        <v>30</v>
      </c>
      <c r="C41" s="32" t="s">
        <v>168</v>
      </c>
      <c r="D41" s="62" t="s">
        <v>39</v>
      </c>
      <c r="E41" s="49">
        <v>-8072.36</v>
      </c>
      <c r="F41" s="50" t="str">
        <f t="shared" si="0"/>
        <v>-</v>
      </c>
    </row>
    <row r="42" spans="1:6" s="1" customFormat="1" ht="148.5" hidden="1" customHeight="1" x14ac:dyDescent="0.2">
      <c r="A42" s="35" t="s">
        <v>48</v>
      </c>
      <c r="B42" s="16" t="s">
        <v>30</v>
      </c>
      <c r="C42" s="32" t="s">
        <v>169</v>
      </c>
      <c r="D42" s="62" t="s">
        <v>39</v>
      </c>
      <c r="E42" s="49">
        <v>0</v>
      </c>
      <c r="F42" s="50" t="str">
        <f t="shared" si="0"/>
        <v>-</v>
      </c>
    </row>
    <row r="43" spans="1:6" s="1" customFormat="1" ht="229.5" customHeight="1" x14ac:dyDescent="0.2">
      <c r="A43" s="35" t="s">
        <v>49</v>
      </c>
      <c r="B43" s="16" t="s">
        <v>30</v>
      </c>
      <c r="C43" s="32" t="s">
        <v>170</v>
      </c>
      <c r="D43" s="62" t="s">
        <v>39</v>
      </c>
      <c r="E43" s="49">
        <v>652.94000000000005</v>
      </c>
      <c r="F43" s="50" t="str">
        <f t="shared" si="0"/>
        <v>-</v>
      </c>
    </row>
    <row r="44" spans="1:6" s="1" customFormat="1" ht="162.75" hidden="1" customHeight="1" x14ac:dyDescent="0.2">
      <c r="A44" s="35" t="s">
        <v>50</v>
      </c>
      <c r="B44" s="16" t="s">
        <v>30</v>
      </c>
      <c r="C44" s="32" t="s">
        <v>171</v>
      </c>
      <c r="D44" s="62" t="s">
        <v>39</v>
      </c>
      <c r="E44" s="49">
        <v>0</v>
      </c>
      <c r="F44" s="50" t="str">
        <f t="shared" si="0"/>
        <v>-</v>
      </c>
    </row>
    <row r="45" spans="1:6" s="2" customFormat="1" ht="159.75" hidden="1" customHeight="1" x14ac:dyDescent="0.2">
      <c r="A45" s="38" t="s">
        <v>141</v>
      </c>
      <c r="B45" s="17" t="s">
        <v>30</v>
      </c>
      <c r="C45" s="33" t="s">
        <v>172</v>
      </c>
      <c r="D45" s="49" t="s">
        <v>39</v>
      </c>
      <c r="E45" s="49">
        <f>E46</f>
        <v>0</v>
      </c>
      <c r="F45" s="51"/>
    </row>
    <row r="46" spans="1:6" s="2" customFormat="1" ht="237.75" hidden="1" customHeight="1" x14ac:dyDescent="0.2">
      <c r="A46" s="38" t="s">
        <v>142</v>
      </c>
      <c r="B46" s="17" t="s">
        <v>30</v>
      </c>
      <c r="C46" s="33" t="s">
        <v>173</v>
      </c>
      <c r="D46" s="49" t="s">
        <v>39</v>
      </c>
      <c r="E46" s="49">
        <v>0</v>
      </c>
      <c r="F46" s="51" t="str">
        <f t="shared" si="0"/>
        <v>-</v>
      </c>
    </row>
    <row r="47" spans="1:6" s="2" customFormat="1" ht="263.25" customHeight="1" x14ac:dyDescent="0.2">
      <c r="A47" s="38" t="s">
        <v>317</v>
      </c>
      <c r="B47" s="16" t="s">
        <v>30</v>
      </c>
      <c r="C47" s="33" t="s">
        <v>318</v>
      </c>
      <c r="D47" s="49" t="s">
        <v>39</v>
      </c>
      <c r="E47" s="49">
        <f>E48+E49</f>
        <v>346287.79</v>
      </c>
      <c r="F47" s="51" t="str">
        <f t="shared" si="0"/>
        <v>-</v>
      </c>
    </row>
    <row r="48" spans="1:6" s="2" customFormat="1" ht="373.5" customHeight="1" x14ac:dyDescent="0.2">
      <c r="A48" s="38" t="s">
        <v>319</v>
      </c>
      <c r="B48" s="16" t="s">
        <v>30</v>
      </c>
      <c r="C48" s="33" t="s">
        <v>320</v>
      </c>
      <c r="D48" s="49" t="s">
        <v>39</v>
      </c>
      <c r="E48" s="49">
        <v>346287.79</v>
      </c>
      <c r="F48" s="51" t="str">
        <f t="shared" si="0"/>
        <v>-</v>
      </c>
    </row>
    <row r="49" spans="1:6" s="2" customFormat="1" ht="300.75" hidden="1" customHeight="1" x14ac:dyDescent="0.2">
      <c r="A49" s="38" t="s">
        <v>326</v>
      </c>
      <c r="B49" s="16" t="s">
        <v>30</v>
      </c>
      <c r="C49" s="33" t="s">
        <v>327</v>
      </c>
      <c r="D49" s="49" t="s">
        <v>39</v>
      </c>
      <c r="E49" s="49">
        <v>0</v>
      </c>
      <c r="F49" s="51" t="str">
        <f t="shared" si="0"/>
        <v>-</v>
      </c>
    </row>
    <row r="50" spans="1:6" s="2" customFormat="1" ht="282.75" hidden="1" customHeight="1" x14ac:dyDescent="0.2">
      <c r="A50" s="38" t="s">
        <v>365</v>
      </c>
      <c r="B50" s="16" t="s">
        <v>30</v>
      </c>
      <c r="C50" s="33" t="s">
        <v>366</v>
      </c>
      <c r="D50" s="49" t="s">
        <v>39</v>
      </c>
      <c r="E50" s="49">
        <f>E51+E52</f>
        <v>0</v>
      </c>
      <c r="F50" s="51" t="str">
        <f t="shared" si="0"/>
        <v>-</v>
      </c>
    </row>
    <row r="51" spans="1:6" s="2" customFormat="1" ht="315.75" hidden="1" customHeight="1" x14ac:dyDescent="0.2">
      <c r="A51" s="38" t="s">
        <v>367</v>
      </c>
      <c r="B51" s="16" t="s">
        <v>30</v>
      </c>
      <c r="C51" s="33" t="s">
        <v>368</v>
      </c>
      <c r="D51" s="49" t="s">
        <v>39</v>
      </c>
      <c r="E51" s="49">
        <v>0</v>
      </c>
      <c r="F51" s="51" t="str">
        <f t="shared" si="0"/>
        <v>-</v>
      </c>
    </row>
    <row r="52" spans="1:6" s="2" customFormat="1" ht="370.5" hidden="1" customHeight="1" x14ac:dyDescent="0.2">
      <c r="A52" s="38" t="s">
        <v>369</v>
      </c>
      <c r="B52" s="16" t="s">
        <v>30</v>
      </c>
      <c r="C52" s="33" t="s">
        <v>370</v>
      </c>
      <c r="D52" s="49" t="s">
        <v>39</v>
      </c>
      <c r="E52" s="49">
        <v>0</v>
      </c>
      <c r="F52" s="51" t="str">
        <f t="shared" si="0"/>
        <v>-</v>
      </c>
    </row>
    <row r="53" spans="1:6" s="2" customFormat="1" ht="300.75" customHeight="1" x14ac:dyDescent="0.2">
      <c r="A53" s="38" t="s">
        <v>365</v>
      </c>
      <c r="B53" s="16" t="s">
        <v>30</v>
      </c>
      <c r="C53" s="33" t="s">
        <v>366</v>
      </c>
      <c r="D53" s="49" t="s">
        <v>39</v>
      </c>
      <c r="E53" s="49">
        <f>E54</f>
        <v>-54.58</v>
      </c>
      <c r="F53" s="51" t="str">
        <f t="shared" si="0"/>
        <v>-</v>
      </c>
    </row>
    <row r="54" spans="1:6" s="2" customFormat="1" ht="366.75" customHeight="1" x14ac:dyDescent="0.2">
      <c r="A54" s="38" t="s">
        <v>391</v>
      </c>
      <c r="B54" s="16" t="s">
        <v>30</v>
      </c>
      <c r="C54" s="33" t="s">
        <v>370</v>
      </c>
      <c r="D54" s="49" t="s">
        <v>39</v>
      </c>
      <c r="E54" s="49">
        <v>-54.58</v>
      </c>
      <c r="F54" s="51" t="str">
        <f t="shared" si="0"/>
        <v>-</v>
      </c>
    </row>
    <row r="55" spans="1:6" s="2" customFormat="1" ht="189.75" customHeight="1" x14ac:dyDescent="0.2">
      <c r="A55" s="38" t="s">
        <v>387</v>
      </c>
      <c r="B55" s="16" t="s">
        <v>30</v>
      </c>
      <c r="C55" s="33" t="s">
        <v>388</v>
      </c>
      <c r="D55" s="49" t="s">
        <v>39</v>
      </c>
      <c r="E55" s="49">
        <f>E56</f>
        <v>150624.28</v>
      </c>
      <c r="F55" s="51"/>
    </row>
    <row r="56" spans="1:6" s="2" customFormat="1" ht="276" customHeight="1" x14ac:dyDescent="0.2">
      <c r="A56" s="38" t="s">
        <v>390</v>
      </c>
      <c r="B56" s="16" t="s">
        <v>30</v>
      </c>
      <c r="C56" s="33" t="s">
        <v>389</v>
      </c>
      <c r="D56" s="49" t="s">
        <v>39</v>
      </c>
      <c r="E56" s="49">
        <v>150624.28</v>
      </c>
      <c r="F56" s="51"/>
    </row>
    <row r="57" spans="1:6" s="2" customFormat="1" ht="159.75" customHeight="1" x14ac:dyDescent="0.2">
      <c r="A57" s="38" t="s">
        <v>396</v>
      </c>
      <c r="B57" s="16" t="s">
        <v>30</v>
      </c>
      <c r="C57" s="33" t="s">
        <v>395</v>
      </c>
      <c r="D57" s="49" t="s">
        <v>39</v>
      </c>
      <c r="E57" s="49">
        <f>E58</f>
        <v>51059.48</v>
      </c>
      <c r="F57" s="51"/>
    </row>
    <row r="58" spans="1:6" s="2" customFormat="1" ht="234.75" customHeight="1" x14ac:dyDescent="0.2">
      <c r="A58" s="38" t="s">
        <v>393</v>
      </c>
      <c r="B58" s="16" t="s">
        <v>30</v>
      </c>
      <c r="C58" s="33" t="s">
        <v>394</v>
      </c>
      <c r="D58" s="49" t="s">
        <v>39</v>
      </c>
      <c r="E58" s="49">
        <v>51059.48</v>
      </c>
      <c r="F58" s="51"/>
    </row>
    <row r="59" spans="1:6" s="1" customFormat="1" ht="109.5" customHeight="1" x14ac:dyDescent="0.2">
      <c r="A59" s="35" t="s">
        <v>51</v>
      </c>
      <c r="B59" s="16" t="s">
        <v>30</v>
      </c>
      <c r="C59" s="32" t="s">
        <v>174</v>
      </c>
      <c r="D59" s="49">
        <f>D60</f>
        <v>3141000</v>
      </c>
      <c r="E59" s="49">
        <f>E60</f>
        <v>844470.87</v>
      </c>
      <c r="F59" s="50">
        <f t="shared" si="0"/>
        <v>2296529.13</v>
      </c>
    </row>
    <row r="60" spans="1:6" s="1" customFormat="1" ht="114.75" customHeight="1" x14ac:dyDescent="0.2">
      <c r="A60" s="35" t="s">
        <v>52</v>
      </c>
      <c r="B60" s="16" t="s">
        <v>30</v>
      </c>
      <c r="C60" s="32" t="s">
        <v>175</v>
      </c>
      <c r="D60" s="49">
        <f>D61+D63+D65+D67</f>
        <v>3141000</v>
      </c>
      <c r="E60" s="49">
        <f>E61+E63+E65+E67</f>
        <v>844470.87</v>
      </c>
      <c r="F60" s="50">
        <f t="shared" si="0"/>
        <v>2296529.13</v>
      </c>
    </row>
    <row r="61" spans="1:6" s="1" customFormat="1" ht="225" customHeight="1" x14ac:dyDescent="0.2">
      <c r="A61" s="35" t="s">
        <v>53</v>
      </c>
      <c r="B61" s="16" t="s">
        <v>30</v>
      </c>
      <c r="C61" s="32" t="s">
        <v>176</v>
      </c>
      <c r="D61" s="62">
        <f>D62</f>
        <v>1487700</v>
      </c>
      <c r="E61" s="49">
        <f>E62</f>
        <v>434125.29</v>
      </c>
      <c r="F61" s="50">
        <f t="shared" si="0"/>
        <v>1053574.71</v>
      </c>
    </row>
    <row r="62" spans="1:6" s="1" customFormat="1" ht="313.5" customHeight="1" x14ac:dyDescent="0.2">
      <c r="A62" s="36" t="s">
        <v>54</v>
      </c>
      <c r="B62" s="16" t="s">
        <v>30</v>
      </c>
      <c r="C62" s="32" t="s">
        <v>177</v>
      </c>
      <c r="D62" s="62">
        <v>1487700</v>
      </c>
      <c r="E62" s="49">
        <v>434125.29</v>
      </c>
      <c r="F62" s="50">
        <f t="shared" si="0"/>
        <v>1053574.71</v>
      </c>
    </row>
    <row r="63" spans="1:6" s="1" customFormat="1" ht="245.25" customHeight="1" x14ac:dyDescent="0.2">
      <c r="A63" s="36" t="s">
        <v>55</v>
      </c>
      <c r="B63" s="16" t="s">
        <v>30</v>
      </c>
      <c r="C63" s="32" t="s">
        <v>178</v>
      </c>
      <c r="D63" s="62">
        <f>D64</f>
        <v>10400</v>
      </c>
      <c r="E63" s="49">
        <f>E64</f>
        <v>1781.73</v>
      </c>
      <c r="F63" s="50">
        <f t="shared" si="0"/>
        <v>8618.27</v>
      </c>
    </row>
    <row r="64" spans="1:6" s="1" customFormat="1" ht="345.75" customHeight="1" x14ac:dyDescent="0.2">
      <c r="A64" s="36" t="s">
        <v>56</v>
      </c>
      <c r="B64" s="16" t="s">
        <v>30</v>
      </c>
      <c r="C64" s="32" t="s">
        <v>179</v>
      </c>
      <c r="D64" s="62">
        <v>10400</v>
      </c>
      <c r="E64" s="49">
        <v>1781.73</v>
      </c>
      <c r="F64" s="50">
        <f t="shared" si="0"/>
        <v>8618.27</v>
      </c>
    </row>
    <row r="65" spans="1:6" s="1" customFormat="1" ht="211.5" customHeight="1" x14ac:dyDescent="0.2">
      <c r="A65" s="35" t="s">
        <v>57</v>
      </c>
      <c r="B65" s="16" t="s">
        <v>30</v>
      </c>
      <c r="C65" s="32" t="s">
        <v>180</v>
      </c>
      <c r="D65" s="62">
        <f>D66</f>
        <v>1839100</v>
      </c>
      <c r="E65" s="49">
        <f>E66</f>
        <v>464194.76</v>
      </c>
      <c r="F65" s="50">
        <f t="shared" si="0"/>
        <v>1374905.24</v>
      </c>
    </row>
    <row r="66" spans="1:6" s="1" customFormat="1" ht="312.75" customHeight="1" x14ac:dyDescent="0.2">
      <c r="A66" s="36" t="s">
        <v>58</v>
      </c>
      <c r="B66" s="16" t="s">
        <v>30</v>
      </c>
      <c r="C66" s="32" t="s">
        <v>181</v>
      </c>
      <c r="D66" s="62">
        <v>1839100</v>
      </c>
      <c r="E66" s="49">
        <v>464194.76</v>
      </c>
      <c r="F66" s="50">
        <f t="shared" si="0"/>
        <v>1374905.24</v>
      </c>
    </row>
    <row r="67" spans="1:6" s="1" customFormat="1" ht="219" customHeight="1" x14ac:dyDescent="0.2">
      <c r="A67" s="35" t="s">
        <v>59</v>
      </c>
      <c r="B67" s="16" t="s">
        <v>30</v>
      </c>
      <c r="C67" s="32" t="s">
        <v>182</v>
      </c>
      <c r="D67" s="62">
        <f>D68</f>
        <v>-196200</v>
      </c>
      <c r="E67" s="49">
        <f>E68</f>
        <v>-55630.91</v>
      </c>
      <c r="F67" s="50" t="str">
        <f t="shared" si="0"/>
        <v>-</v>
      </c>
    </row>
    <row r="68" spans="1:6" s="1" customFormat="1" ht="300.75" customHeight="1" x14ac:dyDescent="0.2">
      <c r="A68" s="36" t="s">
        <v>60</v>
      </c>
      <c r="B68" s="16" t="s">
        <v>30</v>
      </c>
      <c r="C68" s="32" t="s">
        <v>183</v>
      </c>
      <c r="D68" s="62">
        <v>-196200</v>
      </c>
      <c r="E68" s="49">
        <v>-55630.91</v>
      </c>
      <c r="F68" s="50" t="str">
        <f t="shared" si="0"/>
        <v>-</v>
      </c>
    </row>
    <row r="69" spans="1:6" s="1" customFormat="1" ht="44.25" customHeight="1" x14ac:dyDescent="0.2">
      <c r="A69" s="35" t="s">
        <v>61</v>
      </c>
      <c r="B69" s="16" t="s">
        <v>30</v>
      </c>
      <c r="C69" s="32" t="s">
        <v>184</v>
      </c>
      <c r="D69" s="62">
        <f>D70</f>
        <v>371000</v>
      </c>
      <c r="E69" s="49">
        <f>E70</f>
        <v>522370.8</v>
      </c>
      <c r="F69" s="50" t="str">
        <f t="shared" si="0"/>
        <v>-</v>
      </c>
    </row>
    <row r="70" spans="1:6" s="1" customFormat="1" ht="52.5" customHeight="1" x14ac:dyDescent="0.2">
      <c r="A70" s="35" t="s">
        <v>62</v>
      </c>
      <c r="B70" s="16" t="s">
        <v>30</v>
      </c>
      <c r="C70" s="32" t="s">
        <v>185</v>
      </c>
      <c r="D70" s="62">
        <f>D71</f>
        <v>371000</v>
      </c>
      <c r="E70" s="49">
        <f>E71+E76</f>
        <v>522370.8</v>
      </c>
      <c r="F70" s="50" t="str">
        <f t="shared" si="0"/>
        <v>-</v>
      </c>
    </row>
    <row r="71" spans="1:6" s="1" customFormat="1" ht="53.25" customHeight="1" x14ac:dyDescent="0.2">
      <c r="A71" s="35" t="s">
        <v>62</v>
      </c>
      <c r="B71" s="16" t="s">
        <v>30</v>
      </c>
      <c r="C71" s="32" t="s">
        <v>186</v>
      </c>
      <c r="D71" s="62">
        <v>371000</v>
      </c>
      <c r="E71" s="49">
        <f>E72+E73+E75+E74</f>
        <v>522370.8</v>
      </c>
      <c r="F71" s="50" t="str">
        <f t="shared" si="0"/>
        <v>-</v>
      </c>
    </row>
    <row r="72" spans="1:6" s="1" customFormat="1" ht="149.25" hidden="1" customHeight="1" x14ac:dyDescent="0.2">
      <c r="A72" s="35" t="s">
        <v>63</v>
      </c>
      <c r="B72" s="16" t="s">
        <v>30</v>
      </c>
      <c r="C72" s="32" t="s">
        <v>187</v>
      </c>
      <c r="D72" s="62" t="s">
        <v>39</v>
      </c>
      <c r="E72" s="49">
        <v>0</v>
      </c>
      <c r="F72" s="50" t="str">
        <f t="shared" si="0"/>
        <v>-</v>
      </c>
    </row>
    <row r="73" spans="1:6" s="1" customFormat="1" ht="80.25" hidden="1" customHeight="1" x14ac:dyDescent="0.2">
      <c r="A73" s="35" t="s">
        <v>64</v>
      </c>
      <c r="B73" s="16" t="s">
        <v>30</v>
      </c>
      <c r="C73" s="32" t="s">
        <v>188</v>
      </c>
      <c r="D73" s="62" t="s">
        <v>39</v>
      </c>
      <c r="E73" s="49">
        <v>0</v>
      </c>
      <c r="F73" s="50" t="str">
        <f t="shared" si="0"/>
        <v>-</v>
      </c>
    </row>
    <row r="74" spans="1:6" s="1" customFormat="1" ht="142.5" customHeight="1" x14ac:dyDescent="0.2">
      <c r="A74" s="35" t="s">
        <v>63</v>
      </c>
      <c r="B74" s="16" t="s">
        <v>30</v>
      </c>
      <c r="C74" s="32" t="s">
        <v>187</v>
      </c>
      <c r="D74" s="62" t="s">
        <v>39</v>
      </c>
      <c r="E74" s="49">
        <v>522242.23</v>
      </c>
      <c r="F74" s="50"/>
    </row>
    <row r="75" spans="1:6" s="1" customFormat="1" ht="149.25" customHeight="1" x14ac:dyDescent="0.2">
      <c r="A75" s="35" t="s">
        <v>250</v>
      </c>
      <c r="B75" s="16" t="s">
        <v>30</v>
      </c>
      <c r="C75" s="32" t="s">
        <v>251</v>
      </c>
      <c r="D75" s="62" t="s">
        <v>39</v>
      </c>
      <c r="E75" s="49">
        <v>128.57</v>
      </c>
      <c r="F75" s="50" t="str">
        <f t="shared" si="0"/>
        <v>-</v>
      </c>
    </row>
    <row r="76" spans="1:6" s="2" customFormat="1" ht="34.15" hidden="1" customHeight="1" x14ac:dyDescent="0.2">
      <c r="A76" s="38" t="s">
        <v>254</v>
      </c>
      <c r="B76" s="17" t="s">
        <v>30</v>
      </c>
      <c r="C76" s="33" t="s">
        <v>255</v>
      </c>
      <c r="D76" s="49" t="s">
        <v>39</v>
      </c>
      <c r="E76" s="49">
        <f>E77</f>
        <v>0</v>
      </c>
      <c r="F76" s="50" t="str">
        <f t="shared" si="0"/>
        <v>-</v>
      </c>
    </row>
    <row r="77" spans="1:6" s="1" customFormat="1" ht="38.450000000000003" hidden="1" customHeight="1" x14ac:dyDescent="0.2">
      <c r="A77" s="35" t="s">
        <v>252</v>
      </c>
      <c r="B77" s="16" t="s">
        <v>30</v>
      </c>
      <c r="C77" s="32" t="s">
        <v>253</v>
      </c>
      <c r="D77" s="62" t="s">
        <v>39</v>
      </c>
      <c r="E77" s="49">
        <v>0</v>
      </c>
      <c r="F77" s="50" t="str">
        <f t="shared" si="0"/>
        <v>-</v>
      </c>
    </row>
    <row r="78" spans="1:6" s="1" customFormat="1" ht="60" hidden="1" customHeight="1" x14ac:dyDescent="0.2">
      <c r="A78" s="35" t="s">
        <v>63</v>
      </c>
      <c r="B78" s="16" t="s">
        <v>30</v>
      </c>
      <c r="C78" s="32" t="s">
        <v>187</v>
      </c>
      <c r="D78" s="62" t="s">
        <v>39</v>
      </c>
      <c r="E78" s="49">
        <v>0</v>
      </c>
      <c r="F78" s="50" t="str">
        <f t="shared" si="0"/>
        <v>-</v>
      </c>
    </row>
    <row r="79" spans="1:6" s="1" customFormat="1" ht="34.15" hidden="1" customHeight="1" x14ac:dyDescent="0.2">
      <c r="A79" s="35" t="s">
        <v>64</v>
      </c>
      <c r="B79" s="16" t="s">
        <v>30</v>
      </c>
      <c r="C79" s="32" t="s">
        <v>188</v>
      </c>
      <c r="D79" s="62" t="s">
        <v>39</v>
      </c>
      <c r="E79" s="49">
        <v>0</v>
      </c>
      <c r="F79" s="50" t="str">
        <f t="shared" si="0"/>
        <v>-</v>
      </c>
    </row>
    <row r="80" spans="1:6" s="1" customFormat="1" ht="53.45" hidden="1" customHeight="1" x14ac:dyDescent="0.2">
      <c r="A80" s="35" t="s">
        <v>250</v>
      </c>
      <c r="B80" s="16" t="s">
        <v>30</v>
      </c>
      <c r="C80" s="32" t="s">
        <v>300</v>
      </c>
      <c r="D80" s="62" t="s">
        <v>39</v>
      </c>
      <c r="E80" s="49">
        <v>0</v>
      </c>
      <c r="F80" s="50" t="str">
        <f t="shared" si="0"/>
        <v>-</v>
      </c>
    </row>
    <row r="81" spans="1:6" s="1" customFormat="1" ht="34.9" hidden="1" customHeight="1" x14ac:dyDescent="0.2">
      <c r="A81" s="35" t="s">
        <v>64</v>
      </c>
      <c r="B81" s="16" t="s">
        <v>30</v>
      </c>
      <c r="C81" s="32" t="s">
        <v>188</v>
      </c>
      <c r="D81" s="62" t="s">
        <v>39</v>
      </c>
      <c r="E81" s="49">
        <v>0</v>
      </c>
      <c r="F81" s="50" t="str">
        <f t="shared" si="0"/>
        <v>-</v>
      </c>
    </row>
    <row r="82" spans="1:6" s="1" customFormat="1" ht="67.5" hidden="1" customHeight="1" x14ac:dyDescent="0.2">
      <c r="A82" s="35" t="s">
        <v>250</v>
      </c>
      <c r="B82" s="16" t="s">
        <v>30</v>
      </c>
      <c r="C82" s="32" t="s">
        <v>300</v>
      </c>
      <c r="D82" s="62" t="s">
        <v>39</v>
      </c>
      <c r="E82" s="49">
        <v>0</v>
      </c>
      <c r="F82" s="50" t="str">
        <f t="shared" si="0"/>
        <v>-</v>
      </c>
    </row>
    <row r="83" spans="1:6" s="1" customFormat="1" ht="36" customHeight="1" x14ac:dyDescent="0.2">
      <c r="A83" s="35" t="s">
        <v>65</v>
      </c>
      <c r="B83" s="16" t="s">
        <v>30</v>
      </c>
      <c r="C83" s="32" t="s">
        <v>189</v>
      </c>
      <c r="D83" s="49">
        <f>D84+D100+D90</f>
        <v>69696200</v>
      </c>
      <c r="E83" s="49">
        <f>E84+E100+E90</f>
        <v>11450351.380000001</v>
      </c>
      <c r="F83" s="50">
        <f t="shared" si="0"/>
        <v>58245848.619999997</v>
      </c>
    </row>
    <row r="84" spans="1:6" s="1" customFormat="1" ht="54" customHeight="1" x14ac:dyDescent="0.2">
      <c r="A84" s="35" t="s">
        <v>66</v>
      </c>
      <c r="B84" s="16" t="s">
        <v>30</v>
      </c>
      <c r="C84" s="32" t="s">
        <v>190</v>
      </c>
      <c r="D84" s="62">
        <f>D85</f>
        <v>9573000</v>
      </c>
      <c r="E84" s="49">
        <f>E85</f>
        <v>306163.21000000002</v>
      </c>
      <c r="F84" s="50">
        <f t="shared" ref="F84:F149" si="1">IF(OR(D84="-",IF(E84="-",0,E84)&gt;=IF(D84="-",0,D84)),"-",IF(D84="-",0,D84)-IF(E84="-",0,E84))</f>
        <v>9266836.7899999991</v>
      </c>
    </row>
    <row r="85" spans="1:6" s="1" customFormat="1" ht="143.25" customHeight="1" x14ac:dyDescent="0.2">
      <c r="A85" s="35" t="s">
        <v>67</v>
      </c>
      <c r="B85" s="16" t="s">
        <v>30</v>
      </c>
      <c r="C85" s="32" t="s">
        <v>191</v>
      </c>
      <c r="D85" s="62">
        <v>9573000</v>
      </c>
      <c r="E85" s="49">
        <f>E86+E87+E88+E89</f>
        <v>306163.21000000002</v>
      </c>
      <c r="F85" s="50">
        <f t="shared" si="1"/>
        <v>9266836.7899999991</v>
      </c>
    </row>
    <row r="86" spans="1:6" s="1" customFormat="1" ht="213" customHeight="1" x14ac:dyDescent="0.2">
      <c r="A86" s="35" t="s">
        <v>68</v>
      </c>
      <c r="B86" s="16" t="s">
        <v>30</v>
      </c>
      <c r="C86" s="32" t="s">
        <v>192</v>
      </c>
      <c r="D86" s="62" t="s">
        <v>39</v>
      </c>
      <c r="E86" s="49">
        <v>306163.21000000002</v>
      </c>
      <c r="F86" s="50" t="str">
        <f t="shared" si="1"/>
        <v>-</v>
      </c>
    </row>
    <row r="87" spans="1:6" s="1" customFormat="1" ht="178.5" hidden="1" customHeight="1" x14ac:dyDescent="0.2">
      <c r="A87" s="35" t="s">
        <v>69</v>
      </c>
      <c r="B87" s="16" t="s">
        <v>30</v>
      </c>
      <c r="C87" s="32" t="s">
        <v>193</v>
      </c>
      <c r="D87" s="62" t="s">
        <v>39</v>
      </c>
      <c r="E87" s="49">
        <v>0</v>
      </c>
      <c r="F87" s="50" t="str">
        <f t="shared" si="1"/>
        <v>-</v>
      </c>
    </row>
    <row r="88" spans="1:6" ht="40.9" hidden="1" customHeight="1" x14ac:dyDescent="0.2">
      <c r="A88" s="38" t="s">
        <v>145</v>
      </c>
      <c r="B88" s="16" t="s">
        <v>30</v>
      </c>
      <c r="C88" s="32" t="s">
        <v>144</v>
      </c>
      <c r="D88" s="62" t="s">
        <v>39</v>
      </c>
      <c r="E88" s="49">
        <v>0</v>
      </c>
      <c r="F88" s="50" t="str">
        <f t="shared" si="1"/>
        <v>-</v>
      </c>
    </row>
    <row r="89" spans="1:6" ht="69" hidden="1" customHeight="1" x14ac:dyDescent="0.2">
      <c r="A89" s="35" t="s">
        <v>145</v>
      </c>
      <c r="B89" s="16" t="s">
        <v>30</v>
      </c>
      <c r="C89" s="32" t="s">
        <v>301</v>
      </c>
      <c r="D89" s="62" t="s">
        <v>39</v>
      </c>
      <c r="E89" s="49">
        <v>0</v>
      </c>
      <c r="F89" s="50" t="str">
        <f t="shared" si="1"/>
        <v>-</v>
      </c>
    </row>
    <row r="90" spans="1:6" s="1" customFormat="1" ht="48.75" customHeight="1" x14ac:dyDescent="0.2">
      <c r="A90" s="38" t="s">
        <v>271</v>
      </c>
      <c r="B90" s="16" t="s">
        <v>30</v>
      </c>
      <c r="C90" s="32" t="s">
        <v>272</v>
      </c>
      <c r="D90" s="62">
        <f>D91+D96</f>
        <v>34457400</v>
      </c>
      <c r="E90" s="49">
        <f>E91+E96</f>
        <v>3602882.02</v>
      </c>
      <c r="F90" s="50">
        <f t="shared" si="1"/>
        <v>30854517.98</v>
      </c>
    </row>
    <row r="91" spans="1:6" s="1" customFormat="1" ht="59.25" customHeight="1" x14ac:dyDescent="0.2">
      <c r="A91" s="38" t="s">
        <v>273</v>
      </c>
      <c r="B91" s="16" t="s">
        <v>30</v>
      </c>
      <c r="C91" s="32" t="s">
        <v>274</v>
      </c>
      <c r="D91" s="62">
        <v>5630600</v>
      </c>
      <c r="E91" s="49">
        <f>E92+E93+E94</f>
        <v>1865899.73</v>
      </c>
      <c r="F91" s="50">
        <f t="shared" si="1"/>
        <v>3764700.27</v>
      </c>
    </row>
    <row r="92" spans="1:6" s="1" customFormat="1" ht="148.5" customHeight="1" x14ac:dyDescent="0.2">
      <c r="A92" s="38" t="s">
        <v>275</v>
      </c>
      <c r="B92" s="16" t="s">
        <v>30</v>
      </c>
      <c r="C92" s="32" t="s">
        <v>276</v>
      </c>
      <c r="D92" s="62" t="s">
        <v>39</v>
      </c>
      <c r="E92" s="49">
        <v>1865899.73</v>
      </c>
      <c r="F92" s="50" t="str">
        <f t="shared" si="1"/>
        <v>-</v>
      </c>
    </row>
    <row r="93" spans="1:6" s="1" customFormat="1" ht="87" hidden="1" customHeight="1" x14ac:dyDescent="0.2">
      <c r="A93" s="38" t="s">
        <v>277</v>
      </c>
      <c r="B93" s="16" t="s">
        <v>30</v>
      </c>
      <c r="C93" s="32" t="s">
        <v>278</v>
      </c>
      <c r="D93" s="62" t="s">
        <v>39</v>
      </c>
      <c r="E93" s="49">
        <v>0</v>
      </c>
      <c r="F93" s="50" t="str">
        <f t="shared" si="1"/>
        <v>-</v>
      </c>
    </row>
    <row r="94" spans="1:6" s="1" customFormat="1" ht="39" hidden="1" customHeight="1" x14ac:dyDescent="0.2">
      <c r="A94" s="38" t="s">
        <v>360</v>
      </c>
      <c r="B94" s="16"/>
      <c r="C94" s="32" t="s">
        <v>359</v>
      </c>
      <c r="D94" s="62" t="s">
        <v>39</v>
      </c>
      <c r="E94" s="49">
        <v>0</v>
      </c>
      <c r="F94" s="50" t="str">
        <f t="shared" si="1"/>
        <v>-</v>
      </c>
    </row>
    <row r="95" spans="1:6" s="1" customFormat="1" ht="44.45" hidden="1" customHeight="1" x14ac:dyDescent="0.2">
      <c r="A95" s="38"/>
      <c r="B95" s="16"/>
      <c r="C95" s="32"/>
      <c r="D95" s="62"/>
      <c r="E95" s="49"/>
      <c r="F95" s="50"/>
    </row>
    <row r="96" spans="1:6" s="1" customFormat="1" ht="46.5" customHeight="1" x14ac:dyDescent="0.2">
      <c r="A96" s="38" t="s">
        <v>279</v>
      </c>
      <c r="B96" s="16" t="s">
        <v>30</v>
      </c>
      <c r="C96" s="32" t="s">
        <v>280</v>
      </c>
      <c r="D96" s="62">
        <v>28826800</v>
      </c>
      <c r="E96" s="49">
        <f>E97+E98+E99</f>
        <v>1736982.29</v>
      </c>
      <c r="F96" s="50">
        <f t="shared" si="1"/>
        <v>27089817.710000001</v>
      </c>
    </row>
    <row r="97" spans="1:6" s="1" customFormat="1" ht="138" customHeight="1" x14ac:dyDescent="0.2">
      <c r="A97" s="38" t="s">
        <v>281</v>
      </c>
      <c r="B97" s="16" t="s">
        <v>30</v>
      </c>
      <c r="C97" s="32" t="s">
        <v>282</v>
      </c>
      <c r="D97" s="62" t="s">
        <v>39</v>
      </c>
      <c r="E97" s="49">
        <v>1736982.29</v>
      </c>
      <c r="F97" s="50" t="str">
        <f t="shared" si="1"/>
        <v>-</v>
      </c>
    </row>
    <row r="98" spans="1:6" s="1" customFormat="1" ht="88.5" hidden="1" customHeight="1" x14ac:dyDescent="0.2">
      <c r="A98" s="38" t="s">
        <v>283</v>
      </c>
      <c r="B98" s="16" t="s">
        <v>30</v>
      </c>
      <c r="C98" s="32" t="s">
        <v>284</v>
      </c>
      <c r="D98" s="62" t="s">
        <v>39</v>
      </c>
      <c r="E98" s="49">
        <v>0</v>
      </c>
      <c r="F98" s="50" t="str">
        <f t="shared" si="1"/>
        <v>-</v>
      </c>
    </row>
    <row r="99" spans="1:6" ht="66" hidden="1" customHeight="1" x14ac:dyDescent="0.2">
      <c r="A99" s="38" t="s">
        <v>296</v>
      </c>
      <c r="B99" s="16" t="s">
        <v>30</v>
      </c>
      <c r="C99" s="32" t="s">
        <v>297</v>
      </c>
      <c r="D99" s="62" t="s">
        <v>39</v>
      </c>
      <c r="E99" s="49">
        <v>0</v>
      </c>
      <c r="F99" s="50"/>
    </row>
    <row r="100" spans="1:6" s="4" customFormat="1" ht="48.75" customHeight="1" x14ac:dyDescent="0.2">
      <c r="A100" s="38" t="s">
        <v>70</v>
      </c>
      <c r="B100" s="17" t="s">
        <v>30</v>
      </c>
      <c r="C100" s="33" t="s">
        <v>194</v>
      </c>
      <c r="D100" s="49">
        <f>D101+D111</f>
        <v>25665800</v>
      </c>
      <c r="E100" s="49">
        <f>E101+E111</f>
        <v>7541306.1500000004</v>
      </c>
      <c r="F100" s="51">
        <f t="shared" si="1"/>
        <v>18124493.850000001</v>
      </c>
    </row>
    <row r="101" spans="1:6" s="4" customFormat="1" ht="60.75" customHeight="1" x14ac:dyDescent="0.2">
      <c r="A101" s="38" t="s">
        <v>71</v>
      </c>
      <c r="B101" s="17" t="s">
        <v>30</v>
      </c>
      <c r="C101" s="33" t="s">
        <v>195</v>
      </c>
      <c r="D101" s="49">
        <f>D102</f>
        <v>14310600</v>
      </c>
      <c r="E101" s="49">
        <f>E102</f>
        <v>6898397.6100000003</v>
      </c>
      <c r="F101" s="51">
        <f t="shared" si="1"/>
        <v>7412202.3899999997</v>
      </c>
    </row>
    <row r="102" spans="1:6" s="4" customFormat="1" ht="114" customHeight="1" x14ac:dyDescent="0.2">
      <c r="A102" s="38" t="s">
        <v>72</v>
      </c>
      <c r="B102" s="17" t="s">
        <v>30</v>
      </c>
      <c r="C102" s="33" t="s">
        <v>196</v>
      </c>
      <c r="D102" s="49">
        <v>14310600</v>
      </c>
      <c r="E102" s="49">
        <f>E103+E104+E105+E107+E106+E108+E109+E110</f>
        <v>6898397.6100000003</v>
      </c>
      <c r="F102" s="51">
        <f t="shared" si="1"/>
        <v>7412202.3899999997</v>
      </c>
    </row>
    <row r="103" spans="1:6" s="4" customFormat="1" ht="189.75" customHeight="1" x14ac:dyDescent="0.2">
      <c r="A103" s="38" t="s">
        <v>256</v>
      </c>
      <c r="B103" s="17" t="s">
        <v>30</v>
      </c>
      <c r="C103" s="33" t="s">
        <v>257</v>
      </c>
      <c r="D103" s="49" t="s">
        <v>39</v>
      </c>
      <c r="E103" s="49">
        <v>6898447.6100000003</v>
      </c>
      <c r="F103" s="51" t="s">
        <v>39</v>
      </c>
    </row>
    <row r="104" spans="1:6" s="4" customFormat="1" ht="178.5" hidden="1" customHeight="1" x14ac:dyDescent="0.2">
      <c r="A104" s="38" t="s">
        <v>256</v>
      </c>
      <c r="B104" s="17" t="s">
        <v>30</v>
      </c>
      <c r="C104" s="33" t="s">
        <v>258</v>
      </c>
      <c r="D104" s="49" t="s">
        <v>39</v>
      </c>
      <c r="E104" s="49">
        <v>0</v>
      </c>
      <c r="F104" s="51" t="s">
        <v>39</v>
      </c>
    </row>
    <row r="105" spans="1:6" s="4" customFormat="1" ht="44.25" hidden="1" customHeight="1" x14ac:dyDescent="0.2">
      <c r="A105" s="38" t="s">
        <v>259</v>
      </c>
      <c r="B105" s="17" t="s">
        <v>30</v>
      </c>
      <c r="C105" s="33" t="s">
        <v>260</v>
      </c>
      <c r="D105" s="49" t="s">
        <v>39</v>
      </c>
      <c r="E105" s="49">
        <v>0</v>
      </c>
      <c r="F105" s="51" t="s">
        <v>39</v>
      </c>
    </row>
    <row r="106" spans="1:6" s="4" customFormat="1" ht="64.5" hidden="1" customHeight="1" x14ac:dyDescent="0.2">
      <c r="A106" s="38" t="s">
        <v>261</v>
      </c>
      <c r="B106" s="17" t="s">
        <v>30</v>
      </c>
      <c r="C106" s="33" t="s">
        <v>262</v>
      </c>
      <c r="D106" s="49" t="s">
        <v>39</v>
      </c>
      <c r="E106" s="49">
        <v>0</v>
      </c>
      <c r="F106" s="51"/>
    </row>
    <row r="107" spans="1:6" s="4" customFormat="1" ht="42.6" hidden="1" customHeight="1" x14ac:dyDescent="0.2">
      <c r="A107" s="38" t="s">
        <v>263</v>
      </c>
      <c r="B107" s="17" t="s">
        <v>30</v>
      </c>
      <c r="C107" s="33" t="s">
        <v>264</v>
      </c>
      <c r="D107" s="49" t="s">
        <v>39</v>
      </c>
      <c r="E107" s="49">
        <v>0</v>
      </c>
      <c r="F107" s="51" t="s">
        <v>39</v>
      </c>
    </row>
    <row r="108" spans="1:6" s="4" customFormat="1" ht="76.900000000000006" hidden="1" customHeight="1" x14ac:dyDescent="0.2">
      <c r="A108" s="38" t="s">
        <v>261</v>
      </c>
      <c r="B108" s="17" t="s">
        <v>30</v>
      </c>
      <c r="C108" s="33" t="s">
        <v>262</v>
      </c>
      <c r="D108" s="49" t="s">
        <v>39</v>
      </c>
      <c r="E108" s="49">
        <v>0</v>
      </c>
      <c r="F108" s="51" t="s">
        <v>39</v>
      </c>
    </row>
    <row r="109" spans="1:6" s="4" customFormat="1" ht="189.75" customHeight="1" x14ac:dyDescent="0.2">
      <c r="A109" s="38" t="s">
        <v>261</v>
      </c>
      <c r="B109" s="17" t="s">
        <v>30</v>
      </c>
      <c r="C109" s="33" t="s">
        <v>262</v>
      </c>
      <c r="D109" s="49" t="s">
        <v>39</v>
      </c>
      <c r="E109" s="49">
        <v>-50</v>
      </c>
      <c r="F109" s="51" t="s">
        <v>39</v>
      </c>
    </row>
    <row r="110" spans="1:6" s="4" customFormat="1" ht="120" hidden="1" customHeight="1" x14ac:dyDescent="0.2">
      <c r="A110" s="38" t="s">
        <v>325</v>
      </c>
      <c r="B110" s="17" t="s">
        <v>30</v>
      </c>
      <c r="C110" s="33" t="s">
        <v>264</v>
      </c>
      <c r="D110" s="49" t="s">
        <v>39</v>
      </c>
      <c r="E110" s="49">
        <v>0</v>
      </c>
      <c r="F110" s="51" t="s">
        <v>39</v>
      </c>
    </row>
    <row r="111" spans="1:6" s="4" customFormat="1" ht="55.5" customHeight="1" x14ac:dyDescent="0.2">
      <c r="A111" s="38" t="s">
        <v>73</v>
      </c>
      <c r="B111" s="17" t="s">
        <v>30</v>
      </c>
      <c r="C111" s="33" t="s">
        <v>197</v>
      </c>
      <c r="D111" s="49">
        <f>D112</f>
        <v>11355200</v>
      </c>
      <c r="E111" s="49">
        <f>E112</f>
        <v>642908.54</v>
      </c>
      <c r="F111" s="51">
        <f t="shared" si="1"/>
        <v>10712291.460000001</v>
      </c>
    </row>
    <row r="112" spans="1:6" s="4" customFormat="1" ht="115.5" customHeight="1" x14ac:dyDescent="0.2">
      <c r="A112" s="38" t="s">
        <v>74</v>
      </c>
      <c r="B112" s="17" t="s">
        <v>30</v>
      </c>
      <c r="C112" s="33" t="s">
        <v>198</v>
      </c>
      <c r="D112" s="49">
        <v>11355200</v>
      </c>
      <c r="E112" s="49">
        <f>E113+E114+E115+E116</f>
        <v>642908.54</v>
      </c>
      <c r="F112" s="51">
        <f t="shared" si="1"/>
        <v>10712291.460000001</v>
      </c>
    </row>
    <row r="113" spans="1:6" s="4" customFormat="1" ht="189" customHeight="1" x14ac:dyDescent="0.2">
      <c r="A113" s="38" t="s">
        <v>265</v>
      </c>
      <c r="B113" s="17" t="s">
        <v>30</v>
      </c>
      <c r="C113" s="33" t="s">
        <v>266</v>
      </c>
      <c r="D113" s="49" t="s">
        <v>39</v>
      </c>
      <c r="E113" s="49">
        <v>643608.54</v>
      </c>
      <c r="F113" s="51" t="s">
        <v>39</v>
      </c>
    </row>
    <row r="114" spans="1:6" s="4" customFormat="1" ht="155.25" hidden="1" customHeight="1" x14ac:dyDescent="0.2">
      <c r="A114" s="38" t="s">
        <v>267</v>
      </c>
      <c r="B114" s="17" t="s">
        <v>30</v>
      </c>
      <c r="C114" s="33" t="s">
        <v>268</v>
      </c>
      <c r="D114" s="49" t="s">
        <v>39</v>
      </c>
      <c r="E114" s="49">
        <v>0</v>
      </c>
      <c r="F114" s="51" t="s">
        <v>39</v>
      </c>
    </row>
    <row r="115" spans="1:6" s="2" customFormat="1" ht="185.25" customHeight="1" x14ac:dyDescent="0.2">
      <c r="A115" s="38" t="s">
        <v>270</v>
      </c>
      <c r="B115" s="17"/>
      <c r="C115" s="33" t="s">
        <v>269</v>
      </c>
      <c r="D115" s="49" t="s">
        <v>39</v>
      </c>
      <c r="E115" s="49">
        <v>-700</v>
      </c>
      <c r="F115" s="51"/>
    </row>
    <row r="116" spans="1:6" s="2" customFormat="1" ht="80.25" hidden="1" customHeight="1" x14ac:dyDescent="0.2">
      <c r="A116" s="38" t="s">
        <v>270</v>
      </c>
      <c r="B116" s="17" t="s">
        <v>30</v>
      </c>
      <c r="C116" s="33" t="s">
        <v>269</v>
      </c>
      <c r="D116" s="49" t="s">
        <v>39</v>
      </c>
      <c r="E116" s="49">
        <v>0</v>
      </c>
      <c r="F116" s="51"/>
    </row>
    <row r="117" spans="1:6" s="2" customFormat="1" ht="54.75" hidden="1" customHeight="1" x14ac:dyDescent="0.2">
      <c r="A117" s="38" t="s">
        <v>328</v>
      </c>
      <c r="B117" s="17" t="s">
        <v>30</v>
      </c>
      <c r="C117" s="33" t="s">
        <v>329</v>
      </c>
      <c r="D117" s="49" t="s">
        <v>39</v>
      </c>
      <c r="E117" s="49">
        <f>E118</f>
        <v>0</v>
      </c>
      <c r="F117" s="51"/>
    </row>
    <row r="118" spans="1:6" s="2" customFormat="1" ht="24" hidden="1" customHeight="1" x14ac:dyDescent="0.2">
      <c r="A118" s="38" t="s">
        <v>330</v>
      </c>
      <c r="B118" s="17" t="s">
        <v>30</v>
      </c>
      <c r="C118" s="33" t="s">
        <v>331</v>
      </c>
      <c r="D118" s="49" t="s">
        <v>39</v>
      </c>
      <c r="E118" s="49">
        <f>E119</f>
        <v>0</v>
      </c>
      <c r="F118" s="51"/>
    </row>
    <row r="119" spans="1:6" s="2" customFormat="1" ht="35.25" hidden="1" customHeight="1" x14ac:dyDescent="0.2">
      <c r="A119" s="38" t="s">
        <v>332</v>
      </c>
      <c r="B119" s="17" t="s">
        <v>30</v>
      </c>
      <c r="C119" s="33" t="s">
        <v>333</v>
      </c>
      <c r="D119" s="49" t="s">
        <v>39</v>
      </c>
      <c r="E119" s="49">
        <f>E120</f>
        <v>0</v>
      </c>
      <c r="F119" s="51"/>
    </row>
    <row r="120" spans="1:6" s="2" customFormat="1" ht="49.5" hidden="1" customHeight="1" x14ac:dyDescent="0.2">
      <c r="A120" s="38" t="s">
        <v>334</v>
      </c>
      <c r="B120" s="17" t="s">
        <v>30</v>
      </c>
      <c r="C120" s="33" t="s">
        <v>335</v>
      </c>
      <c r="D120" s="49" t="s">
        <v>39</v>
      </c>
      <c r="E120" s="49">
        <v>0</v>
      </c>
      <c r="F120" s="51"/>
    </row>
    <row r="121" spans="1:6" s="2" customFormat="1" ht="120.75" customHeight="1" x14ac:dyDescent="0.2">
      <c r="A121" s="38" t="s">
        <v>75</v>
      </c>
      <c r="B121" s="17" t="s">
        <v>30</v>
      </c>
      <c r="C121" s="33" t="s">
        <v>76</v>
      </c>
      <c r="D121" s="49">
        <f>D122+D132+D129</f>
        <v>7330200</v>
      </c>
      <c r="E121" s="49">
        <f>E122+E132+E129</f>
        <v>2190772.64</v>
      </c>
      <c r="F121" s="51">
        <f t="shared" si="1"/>
        <v>5139427.3599999994</v>
      </c>
    </row>
    <row r="122" spans="1:6" s="2" customFormat="1" ht="243" customHeight="1" x14ac:dyDescent="0.2">
      <c r="A122" s="37" t="s">
        <v>77</v>
      </c>
      <c r="B122" s="17" t="s">
        <v>30</v>
      </c>
      <c r="C122" s="33" t="s">
        <v>78</v>
      </c>
      <c r="D122" s="49">
        <f>D123+D125+D127</f>
        <v>5389000</v>
      </c>
      <c r="E122" s="49">
        <f>E123+E125+E127</f>
        <v>1537422.9600000002</v>
      </c>
      <c r="F122" s="51">
        <f t="shared" si="1"/>
        <v>3851577.04</v>
      </c>
    </row>
    <row r="123" spans="1:6" s="2" customFormat="1" ht="192.75" customHeight="1" x14ac:dyDescent="0.2">
      <c r="A123" s="38" t="s">
        <v>79</v>
      </c>
      <c r="B123" s="17" t="s">
        <v>30</v>
      </c>
      <c r="C123" s="33" t="s">
        <v>199</v>
      </c>
      <c r="D123" s="49">
        <f>D124</f>
        <v>3506200</v>
      </c>
      <c r="E123" s="49">
        <f>E124</f>
        <v>1029164.54</v>
      </c>
      <c r="F123" s="51">
        <f t="shared" si="1"/>
        <v>2477035.46</v>
      </c>
    </row>
    <row r="124" spans="1:6" s="2" customFormat="1" ht="218.25" customHeight="1" x14ac:dyDescent="0.2">
      <c r="A124" s="37" t="s">
        <v>80</v>
      </c>
      <c r="B124" s="17" t="s">
        <v>30</v>
      </c>
      <c r="C124" s="33" t="s">
        <v>200</v>
      </c>
      <c r="D124" s="49">
        <v>3506200</v>
      </c>
      <c r="E124" s="49">
        <v>1029164.54</v>
      </c>
      <c r="F124" s="51">
        <f t="shared" si="1"/>
        <v>2477035.46</v>
      </c>
    </row>
    <row r="125" spans="1:6" s="2" customFormat="1" ht="250.5" customHeight="1" x14ac:dyDescent="0.2">
      <c r="A125" s="37" t="s">
        <v>81</v>
      </c>
      <c r="B125" s="17" t="s">
        <v>30</v>
      </c>
      <c r="C125" s="33" t="s">
        <v>201</v>
      </c>
      <c r="D125" s="49">
        <f>D126</f>
        <v>105500</v>
      </c>
      <c r="E125" s="49">
        <f>E126</f>
        <v>129033.37</v>
      </c>
      <c r="F125" s="51" t="str">
        <f t="shared" si="1"/>
        <v>-</v>
      </c>
    </row>
    <row r="126" spans="1:6" s="2" customFormat="1" ht="231.75" customHeight="1" x14ac:dyDescent="0.2">
      <c r="A126" s="38" t="s">
        <v>82</v>
      </c>
      <c r="B126" s="17" t="s">
        <v>30</v>
      </c>
      <c r="C126" s="33" t="s">
        <v>202</v>
      </c>
      <c r="D126" s="49">
        <v>105500</v>
      </c>
      <c r="E126" s="49">
        <v>129033.37</v>
      </c>
      <c r="F126" s="51" t="str">
        <f t="shared" si="1"/>
        <v>-</v>
      </c>
    </row>
    <row r="127" spans="1:6" s="1" customFormat="1" ht="123" customHeight="1" x14ac:dyDescent="0.2">
      <c r="A127" s="35" t="s">
        <v>83</v>
      </c>
      <c r="B127" s="16" t="s">
        <v>30</v>
      </c>
      <c r="C127" s="32" t="s">
        <v>203</v>
      </c>
      <c r="D127" s="49">
        <f>D128</f>
        <v>1777300</v>
      </c>
      <c r="E127" s="49">
        <f>E128</f>
        <v>379225.05</v>
      </c>
      <c r="F127" s="50">
        <f t="shared" si="1"/>
        <v>1398074.95</v>
      </c>
    </row>
    <row r="128" spans="1:6" s="1" customFormat="1" ht="115.5" customHeight="1" x14ac:dyDescent="0.2">
      <c r="A128" s="35" t="s">
        <v>84</v>
      </c>
      <c r="B128" s="16" t="s">
        <v>30</v>
      </c>
      <c r="C128" s="32" t="s">
        <v>204</v>
      </c>
      <c r="D128" s="62">
        <v>1777300</v>
      </c>
      <c r="E128" s="49">
        <v>379225.05</v>
      </c>
      <c r="F128" s="50">
        <f t="shared" si="1"/>
        <v>1398074.95</v>
      </c>
    </row>
    <row r="129" spans="1:6" s="1" customFormat="1" ht="78" customHeight="1" x14ac:dyDescent="0.2">
      <c r="A129" s="35" t="s">
        <v>85</v>
      </c>
      <c r="B129" s="16" t="s">
        <v>30</v>
      </c>
      <c r="C129" s="32" t="s">
        <v>205</v>
      </c>
      <c r="D129" s="62">
        <f>D130</f>
        <v>90000</v>
      </c>
      <c r="E129" s="49">
        <f>E130</f>
        <v>0</v>
      </c>
      <c r="F129" s="50">
        <f t="shared" si="1"/>
        <v>90000</v>
      </c>
    </row>
    <row r="130" spans="1:6" s="1" customFormat="1" ht="146.25" customHeight="1" x14ac:dyDescent="0.2">
      <c r="A130" s="35" t="s">
        <v>86</v>
      </c>
      <c r="B130" s="16" t="s">
        <v>30</v>
      </c>
      <c r="C130" s="32" t="s">
        <v>206</v>
      </c>
      <c r="D130" s="62">
        <f>D131</f>
        <v>90000</v>
      </c>
      <c r="E130" s="49">
        <f>E131</f>
        <v>0</v>
      </c>
      <c r="F130" s="50">
        <f t="shared" si="1"/>
        <v>90000</v>
      </c>
    </row>
    <row r="131" spans="1:6" s="1" customFormat="1" ht="156.75" customHeight="1" x14ac:dyDescent="0.2">
      <c r="A131" s="35" t="s">
        <v>87</v>
      </c>
      <c r="B131" s="16" t="s">
        <v>30</v>
      </c>
      <c r="C131" s="32" t="s">
        <v>207</v>
      </c>
      <c r="D131" s="62">
        <v>90000</v>
      </c>
      <c r="E131" s="49">
        <v>0</v>
      </c>
      <c r="F131" s="50">
        <f t="shared" si="1"/>
        <v>90000</v>
      </c>
    </row>
    <row r="132" spans="1:6" s="1" customFormat="1" ht="244.5" customHeight="1" x14ac:dyDescent="0.2">
      <c r="A132" s="36" t="s">
        <v>88</v>
      </c>
      <c r="B132" s="16" t="s">
        <v>30</v>
      </c>
      <c r="C132" s="32" t="s">
        <v>208</v>
      </c>
      <c r="D132" s="62">
        <f>D133+D135</f>
        <v>1851200</v>
      </c>
      <c r="E132" s="49">
        <f>E133+E135</f>
        <v>653349.68000000005</v>
      </c>
      <c r="F132" s="50">
        <f t="shared" si="1"/>
        <v>1197850.3199999998</v>
      </c>
    </row>
    <row r="133" spans="1:6" s="1" customFormat="1" ht="225" customHeight="1" x14ac:dyDescent="0.2">
      <c r="A133" s="36" t="s">
        <v>89</v>
      </c>
      <c r="B133" s="16" t="s">
        <v>30</v>
      </c>
      <c r="C133" s="32" t="s">
        <v>209</v>
      </c>
      <c r="D133" s="62">
        <f>D134</f>
        <v>780000</v>
      </c>
      <c r="E133" s="49">
        <f>E134</f>
        <v>128583.8</v>
      </c>
      <c r="F133" s="50">
        <f t="shared" si="1"/>
        <v>651416.19999999995</v>
      </c>
    </row>
    <row r="134" spans="1:6" s="1" customFormat="1" ht="216.75" customHeight="1" x14ac:dyDescent="0.2">
      <c r="A134" s="35" t="s">
        <v>90</v>
      </c>
      <c r="B134" s="16" t="s">
        <v>30</v>
      </c>
      <c r="C134" s="32" t="s">
        <v>210</v>
      </c>
      <c r="D134" s="62">
        <v>780000</v>
      </c>
      <c r="E134" s="49">
        <v>128583.8</v>
      </c>
      <c r="F134" s="50">
        <f t="shared" si="1"/>
        <v>651416.19999999995</v>
      </c>
    </row>
    <row r="135" spans="1:6" s="1" customFormat="1" ht="308.25" customHeight="1" x14ac:dyDescent="0.2">
      <c r="A135" s="35" t="s">
        <v>341</v>
      </c>
      <c r="B135" s="16" t="s">
        <v>30</v>
      </c>
      <c r="C135" s="32" t="s">
        <v>342</v>
      </c>
      <c r="D135" s="62">
        <f>D136</f>
        <v>1071200</v>
      </c>
      <c r="E135" s="49">
        <f>E136</f>
        <v>524765.88</v>
      </c>
      <c r="F135" s="50">
        <f t="shared" si="1"/>
        <v>546434.12</v>
      </c>
    </row>
    <row r="136" spans="1:6" s="1" customFormat="1" ht="288.75" customHeight="1" x14ac:dyDescent="0.2">
      <c r="A136" s="35" t="s">
        <v>339</v>
      </c>
      <c r="B136" s="16" t="s">
        <v>30</v>
      </c>
      <c r="C136" s="32" t="s">
        <v>340</v>
      </c>
      <c r="D136" s="62">
        <v>1071200</v>
      </c>
      <c r="E136" s="49">
        <v>524765.88</v>
      </c>
      <c r="F136" s="50">
        <f t="shared" si="1"/>
        <v>546434.12</v>
      </c>
    </row>
    <row r="137" spans="1:6" s="1" customFormat="1" ht="90.75" customHeight="1" x14ac:dyDescent="0.2">
      <c r="A137" s="35" t="s">
        <v>91</v>
      </c>
      <c r="B137" s="16" t="s">
        <v>30</v>
      </c>
      <c r="C137" s="32" t="s">
        <v>211</v>
      </c>
      <c r="D137" s="62">
        <f t="shared" ref="D137:E139" si="2">D138</f>
        <v>4157000</v>
      </c>
      <c r="E137" s="49">
        <f t="shared" si="2"/>
        <v>4967795.54</v>
      </c>
      <c r="F137" s="50" t="str">
        <f t="shared" si="1"/>
        <v>-</v>
      </c>
    </row>
    <row r="138" spans="1:6" s="1" customFormat="1" ht="48.75" customHeight="1" x14ac:dyDescent="0.2">
      <c r="A138" s="35" t="s">
        <v>92</v>
      </c>
      <c r="B138" s="16" t="s">
        <v>30</v>
      </c>
      <c r="C138" s="32" t="s">
        <v>212</v>
      </c>
      <c r="D138" s="62">
        <f t="shared" si="2"/>
        <v>4157000</v>
      </c>
      <c r="E138" s="49">
        <f t="shared" si="2"/>
        <v>4967795.54</v>
      </c>
      <c r="F138" s="50" t="str">
        <f t="shared" si="1"/>
        <v>-</v>
      </c>
    </row>
    <row r="139" spans="1:6" s="1" customFormat="1" ht="48" customHeight="1" x14ac:dyDescent="0.2">
      <c r="A139" s="35" t="s">
        <v>92</v>
      </c>
      <c r="B139" s="16" t="s">
        <v>30</v>
      </c>
      <c r="C139" s="32" t="s">
        <v>213</v>
      </c>
      <c r="D139" s="62">
        <f t="shared" si="2"/>
        <v>4157000</v>
      </c>
      <c r="E139" s="49">
        <f t="shared" si="2"/>
        <v>4967795.54</v>
      </c>
      <c r="F139" s="50" t="str">
        <f t="shared" si="1"/>
        <v>-</v>
      </c>
    </row>
    <row r="140" spans="1:6" s="1" customFormat="1" ht="75.75" customHeight="1" x14ac:dyDescent="0.2">
      <c r="A140" s="35" t="s">
        <v>93</v>
      </c>
      <c r="B140" s="16" t="s">
        <v>30</v>
      </c>
      <c r="C140" s="32" t="s">
        <v>214</v>
      </c>
      <c r="D140" s="62">
        <v>4157000</v>
      </c>
      <c r="E140" s="49">
        <v>4967795.54</v>
      </c>
      <c r="F140" s="50" t="str">
        <f t="shared" si="1"/>
        <v>-</v>
      </c>
    </row>
    <row r="141" spans="1:6" s="1" customFormat="1" ht="93" customHeight="1" x14ac:dyDescent="0.2">
      <c r="A141" s="35" t="s">
        <v>94</v>
      </c>
      <c r="B141" s="16" t="s">
        <v>30</v>
      </c>
      <c r="C141" s="32" t="s">
        <v>95</v>
      </c>
      <c r="D141" s="62">
        <f>D149+D156+D145</f>
        <v>0</v>
      </c>
      <c r="E141" s="62">
        <f>E149+E156+E145</f>
        <v>234726.57</v>
      </c>
      <c r="F141" s="50" t="str">
        <f t="shared" si="1"/>
        <v>-</v>
      </c>
    </row>
    <row r="142" spans="1:6" s="2" customFormat="1" ht="95.25" hidden="1" customHeight="1" x14ac:dyDescent="0.2">
      <c r="A142" s="37" t="s">
        <v>96</v>
      </c>
      <c r="B142" s="17" t="s">
        <v>30</v>
      </c>
      <c r="C142" s="33" t="s">
        <v>215</v>
      </c>
      <c r="D142" s="49">
        <f>D143</f>
        <v>0</v>
      </c>
      <c r="E142" s="49">
        <f>E143</f>
        <v>0</v>
      </c>
      <c r="F142" s="50" t="str">
        <f t="shared" si="1"/>
        <v>-</v>
      </c>
    </row>
    <row r="143" spans="1:6" s="2" customFormat="1" ht="121.5" hidden="1" customHeight="1" x14ac:dyDescent="0.2">
      <c r="A143" s="37" t="s">
        <v>97</v>
      </c>
      <c r="B143" s="17" t="s">
        <v>30</v>
      </c>
      <c r="C143" s="33" t="s">
        <v>216</v>
      </c>
      <c r="D143" s="49">
        <f>D144</f>
        <v>0</v>
      </c>
      <c r="E143" s="49">
        <f>E144</f>
        <v>0</v>
      </c>
      <c r="F143" s="50" t="str">
        <f t="shared" si="1"/>
        <v>-</v>
      </c>
    </row>
    <row r="144" spans="1:6" s="2" customFormat="1" ht="117" hidden="1" customHeight="1" x14ac:dyDescent="0.2">
      <c r="A144" s="37" t="s">
        <v>98</v>
      </c>
      <c r="B144" s="17" t="s">
        <v>30</v>
      </c>
      <c r="C144" s="33" t="s">
        <v>217</v>
      </c>
      <c r="D144" s="49">
        <v>0</v>
      </c>
      <c r="E144" s="49">
        <v>0</v>
      </c>
      <c r="F144" s="50" t="str">
        <f t="shared" si="1"/>
        <v>-</v>
      </c>
    </row>
    <row r="145" spans="1:6" s="2" customFormat="1" ht="219" hidden="1" customHeight="1" x14ac:dyDescent="0.2">
      <c r="A145" s="37" t="s">
        <v>96</v>
      </c>
      <c r="B145" s="17" t="s">
        <v>30</v>
      </c>
      <c r="C145" s="33" t="s">
        <v>215</v>
      </c>
      <c r="D145" s="49">
        <f>D146</f>
        <v>0</v>
      </c>
      <c r="E145" s="49">
        <f>E146</f>
        <v>0</v>
      </c>
      <c r="F145" s="50" t="str">
        <f t="shared" si="1"/>
        <v>-</v>
      </c>
    </row>
    <row r="146" spans="1:6" s="2" customFormat="1" ht="276.75" hidden="1" customHeight="1" x14ac:dyDescent="0.2">
      <c r="A146" s="37" t="s">
        <v>97</v>
      </c>
      <c r="B146" s="17" t="s">
        <v>30</v>
      </c>
      <c r="C146" s="33" t="s">
        <v>216</v>
      </c>
      <c r="D146" s="49">
        <f>D147</f>
        <v>0</v>
      </c>
      <c r="E146" s="49">
        <f>E148+E147</f>
        <v>0</v>
      </c>
      <c r="F146" s="50" t="str">
        <f t="shared" si="1"/>
        <v>-</v>
      </c>
    </row>
    <row r="147" spans="1:6" s="2" customFormat="1" ht="256.5" hidden="1" customHeight="1" x14ac:dyDescent="0.2">
      <c r="A147" s="37" t="s">
        <v>371</v>
      </c>
      <c r="B147" s="17" t="s">
        <v>30</v>
      </c>
      <c r="C147" s="33" t="s">
        <v>372</v>
      </c>
      <c r="D147" s="49">
        <v>0</v>
      </c>
      <c r="E147" s="49">
        <v>0</v>
      </c>
      <c r="F147" s="50" t="str">
        <f t="shared" si="1"/>
        <v>-</v>
      </c>
    </row>
    <row r="148" spans="1:6" s="2" customFormat="1" ht="287.25" hidden="1" customHeight="1" x14ac:dyDescent="0.2">
      <c r="A148" s="37" t="s">
        <v>98</v>
      </c>
      <c r="B148" s="17" t="s">
        <v>30</v>
      </c>
      <c r="C148" s="33" t="s">
        <v>217</v>
      </c>
      <c r="D148" s="49">
        <v>0</v>
      </c>
      <c r="E148" s="49">
        <v>0</v>
      </c>
      <c r="F148" s="51" t="str">
        <f t="shared" si="1"/>
        <v>-</v>
      </c>
    </row>
    <row r="149" spans="1:6" s="1" customFormat="1" ht="127.5" customHeight="1" x14ac:dyDescent="0.2">
      <c r="A149" s="35" t="s">
        <v>99</v>
      </c>
      <c r="B149" s="16" t="s">
        <v>30</v>
      </c>
      <c r="C149" s="32" t="s">
        <v>218</v>
      </c>
      <c r="D149" s="62">
        <f>D150+D152</f>
        <v>0</v>
      </c>
      <c r="E149" s="49">
        <f>E150+E154</f>
        <v>162014.51</v>
      </c>
      <c r="F149" s="50" t="str">
        <f t="shared" si="1"/>
        <v>-</v>
      </c>
    </row>
    <row r="150" spans="1:6" s="1" customFormat="1" ht="123.75" customHeight="1" x14ac:dyDescent="0.2">
      <c r="A150" s="35" t="s">
        <v>100</v>
      </c>
      <c r="B150" s="16" t="s">
        <v>30</v>
      </c>
      <c r="C150" s="32" t="s">
        <v>219</v>
      </c>
      <c r="D150" s="62">
        <f>D151</f>
        <v>0</v>
      </c>
      <c r="E150" s="49">
        <f>E151</f>
        <v>162014.51</v>
      </c>
      <c r="F150" s="50" t="str">
        <f t="shared" ref="F150:F216" si="3">IF(OR(D150="-",IF(E150="-",0,E150)&gt;=IF(D150="-",0,D150)),"-",IF(D150="-",0,D150)-IF(E150="-",0,E150))</f>
        <v>-</v>
      </c>
    </row>
    <row r="151" spans="1:6" s="1" customFormat="1" ht="144" customHeight="1" x14ac:dyDescent="0.2">
      <c r="A151" s="35" t="s">
        <v>101</v>
      </c>
      <c r="B151" s="16" t="s">
        <v>30</v>
      </c>
      <c r="C151" s="32" t="s">
        <v>220</v>
      </c>
      <c r="D151" s="62">
        <v>0</v>
      </c>
      <c r="E151" s="49">
        <v>162014.51</v>
      </c>
      <c r="F151" s="50" t="str">
        <f t="shared" si="3"/>
        <v>-</v>
      </c>
    </row>
    <row r="152" spans="1:6" s="1" customFormat="1" ht="37.9" hidden="1" customHeight="1" x14ac:dyDescent="0.2">
      <c r="A152" s="35" t="s">
        <v>149</v>
      </c>
      <c r="B152" s="16" t="s">
        <v>30</v>
      </c>
      <c r="C152" s="32" t="s">
        <v>221</v>
      </c>
      <c r="D152" s="62">
        <f>D153</f>
        <v>0</v>
      </c>
      <c r="E152" s="49">
        <f>E153</f>
        <v>0</v>
      </c>
      <c r="F152" s="50" t="s">
        <v>39</v>
      </c>
    </row>
    <row r="153" spans="1:6" s="1" customFormat="1" ht="48" hidden="1" customHeight="1" x14ac:dyDescent="0.2">
      <c r="A153" s="35" t="s">
        <v>150</v>
      </c>
      <c r="B153" s="16" t="s">
        <v>30</v>
      </c>
      <c r="C153" s="32" t="s">
        <v>222</v>
      </c>
      <c r="D153" s="62">
        <v>0</v>
      </c>
      <c r="E153" s="49">
        <v>0</v>
      </c>
      <c r="F153" s="50" t="s">
        <v>39</v>
      </c>
    </row>
    <row r="154" spans="1:6" s="3" customFormat="1" ht="62.45" hidden="1" customHeight="1" x14ac:dyDescent="0.2">
      <c r="A154" s="35" t="s">
        <v>149</v>
      </c>
      <c r="B154" s="16" t="s">
        <v>30</v>
      </c>
      <c r="C154" s="32" t="s">
        <v>221</v>
      </c>
      <c r="D154" s="62">
        <v>0</v>
      </c>
      <c r="E154" s="49">
        <f>E155</f>
        <v>0</v>
      </c>
      <c r="F154" s="50" t="s">
        <v>39</v>
      </c>
    </row>
    <row r="155" spans="1:6" s="2" customFormat="1" ht="58.9" hidden="1" customHeight="1" x14ac:dyDescent="0.2">
      <c r="A155" s="38" t="s">
        <v>150</v>
      </c>
      <c r="B155" s="17" t="s">
        <v>30</v>
      </c>
      <c r="C155" s="33" t="s">
        <v>222</v>
      </c>
      <c r="D155" s="49">
        <v>0</v>
      </c>
      <c r="E155" s="49">
        <v>0</v>
      </c>
      <c r="F155" s="51" t="s">
        <v>39</v>
      </c>
    </row>
    <row r="156" spans="1:6" s="1" customFormat="1" ht="207" customHeight="1" x14ac:dyDescent="0.2">
      <c r="A156" s="35" t="s">
        <v>102</v>
      </c>
      <c r="B156" s="16" t="s">
        <v>30</v>
      </c>
      <c r="C156" s="32" t="s">
        <v>223</v>
      </c>
      <c r="D156" s="62">
        <f>D157</f>
        <v>0</v>
      </c>
      <c r="E156" s="49">
        <f>E157</f>
        <v>72712.06</v>
      </c>
      <c r="F156" s="50" t="str">
        <f t="shared" si="3"/>
        <v>-</v>
      </c>
    </row>
    <row r="157" spans="1:6" s="1" customFormat="1" ht="185.25" customHeight="1" x14ac:dyDescent="0.2">
      <c r="A157" s="35" t="s">
        <v>103</v>
      </c>
      <c r="B157" s="16" t="s">
        <v>30</v>
      </c>
      <c r="C157" s="32" t="s">
        <v>224</v>
      </c>
      <c r="D157" s="62">
        <f>D158</f>
        <v>0</v>
      </c>
      <c r="E157" s="49">
        <f>E158</f>
        <v>72712.06</v>
      </c>
      <c r="F157" s="50" t="str">
        <f t="shared" si="3"/>
        <v>-</v>
      </c>
    </row>
    <row r="158" spans="1:6" s="1" customFormat="1" ht="243" customHeight="1" x14ac:dyDescent="0.2">
      <c r="A158" s="36" t="s">
        <v>104</v>
      </c>
      <c r="B158" s="16" t="s">
        <v>30</v>
      </c>
      <c r="C158" s="32" t="s">
        <v>225</v>
      </c>
      <c r="D158" s="62">
        <v>0</v>
      </c>
      <c r="E158" s="49">
        <v>72712.06</v>
      </c>
      <c r="F158" s="50" t="str">
        <f t="shared" si="3"/>
        <v>-</v>
      </c>
    </row>
    <row r="159" spans="1:6" s="1" customFormat="1" ht="48" customHeight="1" x14ac:dyDescent="0.2">
      <c r="A159" s="35" t="s">
        <v>105</v>
      </c>
      <c r="B159" s="16" t="s">
        <v>30</v>
      </c>
      <c r="C159" s="32" t="s">
        <v>106</v>
      </c>
      <c r="D159" s="62">
        <f>D163+D165+D177</f>
        <v>130800</v>
      </c>
      <c r="E159" s="62">
        <f>E163+E165+E177</f>
        <v>72680.600000000006</v>
      </c>
      <c r="F159" s="50">
        <f t="shared" si="3"/>
        <v>58119.399999999994</v>
      </c>
    </row>
    <row r="160" spans="1:6" s="1" customFormat="1" ht="51.6" hidden="1" customHeight="1" x14ac:dyDescent="0.2">
      <c r="A160" s="35" t="s">
        <v>153</v>
      </c>
      <c r="B160" s="16" t="s">
        <v>30</v>
      </c>
      <c r="C160" s="32" t="s">
        <v>226</v>
      </c>
      <c r="D160" s="62" t="s">
        <v>39</v>
      </c>
      <c r="E160" s="49">
        <v>0</v>
      </c>
      <c r="F160" s="50" t="str">
        <f t="shared" si="3"/>
        <v>-</v>
      </c>
    </row>
    <row r="161" spans="1:6" s="1" customFormat="1" ht="49.9" hidden="1" customHeight="1" x14ac:dyDescent="0.2">
      <c r="A161" s="35" t="s">
        <v>154</v>
      </c>
      <c r="B161" s="16" t="s">
        <v>30</v>
      </c>
      <c r="C161" s="32" t="s">
        <v>227</v>
      </c>
      <c r="D161" s="62" t="s">
        <v>39</v>
      </c>
      <c r="E161" s="49">
        <v>0</v>
      </c>
      <c r="F161" s="50" t="str">
        <f t="shared" si="3"/>
        <v>-</v>
      </c>
    </row>
    <row r="162" spans="1:6" s="1" customFormat="1" ht="77.45" hidden="1" customHeight="1" x14ac:dyDescent="0.2">
      <c r="A162" s="35" t="s">
        <v>155</v>
      </c>
      <c r="B162" s="16" t="s">
        <v>30</v>
      </c>
      <c r="C162" s="32" t="s">
        <v>228</v>
      </c>
      <c r="D162" s="62" t="s">
        <v>39</v>
      </c>
      <c r="E162" s="49">
        <v>0</v>
      </c>
      <c r="F162" s="50" t="str">
        <f t="shared" si="3"/>
        <v>-</v>
      </c>
    </row>
    <row r="163" spans="1:6" s="1" customFormat="1" ht="130.5" hidden="1" customHeight="1" x14ac:dyDescent="0.2">
      <c r="A163" s="35" t="s">
        <v>302</v>
      </c>
      <c r="B163" s="16" t="s">
        <v>30</v>
      </c>
      <c r="C163" s="32" t="s">
        <v>303</v>
      </c>
      <c r="D163" s="62">
        <f>D164</f>
        <v>0</v>
      </c>
      <c r="E163" s="49">
        <f>E164</f>
        <v>0</v>
      </c>
      <c r="F163" s="50" t="str">
        <f t="shared" si="3"/>
        <v>-</v>
      </c>
    </row>
    <row r="164" spans="1:6" s="1" customFormat="1" ht="153.75" hidden="1" customHeight="1" x14ac:dyDescent="0.2">
      <c r="A164" s="35" t="s">
        <v>304</v>
      </c>
      <c r="B164" s="16" t="s">
        <v>30</v>
      </c>
      <c r="C164" s="32" t="s">
        <v>305</v>
      </c>
      <c r="D164" s="62">
        <v>0</v>
      </c>
      <c r="E164" s="49">
        <v>0</v>
      </c>
      <c r="F164" s="50" t="str">
        <f t="shared" si="3"/>
        <v>-</v>
      </c>
    </row>
    <row r="165" spans="1:6" s="2" customFormat="1" ht="328.5" customHeight="1" x14ac:dyDescent="0.2">
      <c r="A165" s="39" t="s">
        <v>298</v>
      </c>
      <c r="B165" s="17" t="s">
        <v>30</v>
      </c>
      <c r="C165" s="33" t="s">
        <v>351</v>
      </c>
      <c r="D165" s="49">
        <f>D166+D168</f>
        <v>130800</v>
      </c>
      <c r="E165" s="49">
        <f>E166+E168</f>
        <v>68160.600000000006</v>
      </c>
      <c r="F165" s="50">
        <f t="shared" si="3"/>
        <v>62639.399999999994</v>
      </c>
    </row>
    <row r="166" spans="1:6" s="1" customFormat="1" ht="156.75" customHeight="1" x14ac:dyDescent="0.2">
      <c r="A166" s="35" t="s">
        <v>323</v>
      </c>
      <c r="B166" s="16" t="s">
        <v>30</v>
      </c>
      <c r="C166" s="32" t="s">
        <v>324</v>
      </c>
      <c r="D166" s="62">
        <f>D167</f>
        <v>0</v>
      </c>
      <c r="E166" s="49">
        <f>E167</f>
        <v>14393.75</v>
      </c>
      <c r="F166" s="50" t="s">
        <v>39</v>
      </c>
    </row>
    <row r="167" spans="1:6" s="1" customFormat="1" ht="224.25" customHeight="1" x14ac:dyDescent="0.2">
      <c r="A167" s="35" t="s">
        <v>321</v>
      </c>
      <c r="B167" s="16" t="s">
        <v>30</v>
      </c>
      <c r="C167" s="32" t="s">
        <v>322</v>
      </c>
      <c r="D167" s="62">
        <v>0</v>
      </c>
      <c r="E167" s="49">
        <v>14393.75</v>
      </c>
      <c r="F167" s="50" t="s">
        <v>39</v>
      </c>
    </row>
    <row r="168" spans="1:6" s="2" customFormat="1" ht="248.25" customHeight="1" x14ac:dyDescent="0.2">
      <c r="A168" s="39" t="s">
        <v>299</v>
      </c>
      <c r="B168" s="17" t="s">
        <v>30</v>
      </c>
      <c r="C168" s="33" t="s">
        <v>287</v>
      </c>
      <c r="D168" s="49">
        <f>D169</f>
        <v>130800</v>
      </c>
      <c r="E168" s="49">
        <f>E169</f>
        <v>53766.85</v>
      </c>
      <c r="F168" s="51">
        <f t="shared" si="3"/>
        <v>77033.149999999994</v>
      </c>
    </row>
    <row r="169" spans="1:6" s="2" customFormat="1" ht="214.5" customHeight="1" x14ac:dyDescent="0.2">
      <c r="A169" s="38" t="s">
        <v>285</v>
      </c>
      <c r="B169" s="17" t="s">
        <v>30</v>
      </c>
      <c r="C169" s="33" t="s">
        <v>286</v>
      </c>
      <c r="D169" s="49">
        <v>130800</v>
      </c>
      <c r="E169" s="49">
        <v>53766.85</v>
      </c>
      <c r="F169" s="51">
        <f t="shared" si="3"/>
        <v>77033.149999999994</v>
      </c>
    </row>
    <row r="170" spans="1:6" s="2" customFormat="1" ht="26.45" hidden="1" customHeight="1" x14ac:dyDescent="0.2">
      <c r="A170" s="38" t="s">
        <v>289</v>
      </c>
      <c r="B170" s="17" t="s">
        <v>30</v>
      </c>
      <c r="C170" s="33" t="s">
        <v>290</v>
      </c>
      <c r="D170" s="49">
        <f>D171</f>
        <v>0</v>
      </c>
      <c r="E170" s="49">
        <f>E171</f>
        <v>0</v>
      </c>
      <c r="F170" s="51" t="str">
        <f t="shared" si="3"/>
        <v>-</v>
      </c>
    </row>
    <row r="171" spans="1:6" s="2" customFormat="1" ht="69" hidden="1" customHeight="1" x14ac:dyDescent="0.2">
      <c r="A171" s="38" t="s">
        <v>291</v>
      </c>
      <c r="B171" s="17" t="s">
        <v>30</v>
      </c>
      <c r="C171" s="33" t="s">
        <v>292</v>
      </c>
      <c r="D171" s="49"/>
      <c r="E171" s="49">
        <f>E172</f>
        <v>0</v>
      </c>
      <c r="F171" s="51" t="str">
        <f t="shared" si="3"/>
        <v>-</v>
      </c>
    </row>
    <row r="172" spans="1:6" s="2" customFormat="1" ht="63" hidden="1" customHeight="1" x14ac:dyDescent="0.2">
      <c r="A172" s="38" t="s">
        <v>293</v>
      </c>
      <c r="B172" s="17" t="s">
        <v>30</v>
      </c>
      <c r="C172" s="33" t="s">
        <v>294</v>
      </c>
      <c r="D172" s="49"/>
      <c r="E172" s="49">
        <f>E173</f>
        <v>0</v>
      </c>
      <c r="F172" s="51" t="str">
        <f t="shared" si="3"/>
        <v>-</v>
      </c>
    </row>
    <row r="173" spans="1:6" s="2" customFormat="1" ht="109.9" hidden="1" customHeight="1" x14ac:dyDescent="0.2">
      <c r="A173" s="38" t="s">
        <v>288</v>
      </c>
      <c r="B173" s="17" t="s">
        <v>30</v>
      </c>
      <c r="C173" s="33" t="s">
        <v>295</v>
      </c>
      <c r="D173" s="49">
        <v>0</v>
      </c>
      <c r="E173" s="49">
        <f>11876.04-11876.04</f>
        <v>0</v>
      </c>
      <c r="F173" s="51" t="str">
        <f t="shared" si="3"/>
        <v>-</v>
      </c>
    </row>
    <row r="174" spans="1:6" s="2" customFormat="1" ht="38.450000000000003" hidden="1" customHeight="1" x14ac:dyDescent="0.2">
      <c r="A174" s="38" t="s">
        <v>289</v>
      </c>
      <c r="B174" s="17" t="s">
        <v>30</v>
      </c>
      <c r="C174" s="33" t="s">
        <v>290</v>
      </c>
      <c r="D174" s="49" t="s">
        <v>39</v>
      </c>
      <c r="E174" s="49">
        <f>E175</f>
        <v>0</v>
      </c>
      <c r="F174" s="51" t="str">
        <f t="shared" si="3"/>
        <v>-</v>
      </c>
    </row>
    <row r="175" spans="1:6" s="2" customFormat="1" ht="93" hidden="1" customHeight="1" x14ac:dyDescent="0.2">
      <c r="A175" s="38" t="s">
        <v>291</v>
      </c>
      <c r="B175" s="17" t="s">
        <v>30</v>
      </c>
      <c r="C175" s="33" t="s">
        <v>292</v>
      </c>
      <c r="D175" s="49" t="s">
        <v>39</v>
      </c>
      <c r="E175" s="49">
        <f>E176</f>
        <v>0</v>
      </c>
      <c r="F175" s="51" t="str">
        <f t="shared" si="3"/>
        <v>-</v>
      </c>
    </row>
    <row r="176" spans="1:6" s="2" customFormat="1" ht="161.44999999999999" hidden="1" customHeight="1" x14ac:dyDescent="0.2">
      <c r="A176" s="38" t="s">
        <v>307</v>
      </c>
      <c r="B176" s="17" t="s">
        <v>30</v>
      </c>
      <c r="C176" s="33" t="s">
        <v>306</v>
      </c>
      <c r="D176" s="49" t="s">
        <v>39</v>
      </c>
      <c r="E176" s="49">
        <v>0</v>
      </c>
      <c r="F176" s="51" t="str">
        <f t="shared" si="3"/>
        <v>-</v>
      </c>
    </row>
    <row r="177" spans="1:6" s="2" customFormat="1" ht="77.25" customHeight="1" x14ac:dyDescent="0.2">
      <c r="A177" s="38" t="s">
        <v>338</v>
      </c>
      <c r="B177" s="17" t="s">
        <v>30</v>
      </c>
      <c r="C177" s="33" t="s">
        <v>290</v>
      </c>
      <c r="D177" s="49">
        <f>D178+D180</f>
        <v>0</v>
      </c>
      <c r="E177" s="49">
        <f>E178+E180</f>
        <v>4520</v>
      </c>
      <c r="F177" s="51" t="str">
        <f t="shared" si="3"/>
        <v>-</v>
      </c>
    </row>
    <row r="178" spans="1:6" s="2" customFormat="1" ht="246" customHeight="1" x14ac:dyDescent="0.2">
      <c r="A178" s="38" t="s">
        <v>336</v>
      </c>
      <c r="B178" s="17" t="s">
        <v>30</v>
      </c>
      <c r="C178" s="33" t="s">
        <v>337</v>
      </c>
      <c r="D178" s="49">
        <f>D179</f>
        <v>0</v>
      </c>
      <c r="E178" s="49">
        <f>E179</f>
        <v>4520</v>
      </c>
      <c r="F178" s="51" t="str">
        <f t="shared" si="3"/>
        <v>-</v>
      </c>
    </row>
    <row r="179" spans="1:6" s="2" customFormat="1" ht="196.5" customHeight="1" x14ac:dyDescent="0.2">
      <c r="A179" s="38" t="s">
        <v>349</v>
      </c>
      <c r="B179" s="17" t="s">
        <v>30</v>
      </c>
      <c r="C179" s="33" t="s">
        <v>350</v>
      </c>
      <c r="D179" s="49">
        <v>0</v>
      </c>
      <c r="E179" s="49">
        <v>4520</v>
      </c>
      <c r="F179" s="51" t="str">
        <f t="shared" si="3"/>
        <v>-</v>
      </c>
    </row>
    <row r="180" spans="1:6" s="2" customFormat="1" ht="213.75" hidden="1" customHeight="1" x14ac:dyDescent="0.2">
      <c r="A180" s="40" t="s">
        <v>354</v>
      </c>
      <c r="B180" s="18" t="s">
        <v>30</v>
      </c>
      <c r="C180" s="34" t="s">
        <v>292</v>
      </c>
      <c r="D180" s="49">
        <f>D181</f>
        <v>0</v>
      </c>
      <c r="E180" s="49">
        <f>E181</f>
        <v>0</v>
      </c>
      <c r="F180" s="51" t="str">
        <f t="shared" si="3"/>
        <v>-</v>
      </c>
    </row>
    <row r="181" spans="1:6" s="2" customFormat="1" ht="192.75" hidden="1" customHeight="1" x14ac:dyDescent="0.2">
      <c r="A181" s="40" t="s">
        <v>353</v>
      </c>
      <c r="B181" s="17" t="s">
        <v>30</v>
      </c>
      <c r="C181" s="33" t="s">
        <v>294</v>
      </c>
      <c r="D181" s="49">
        <f>D182</f>
        <v>0</v>
      </c>
      <c r="E181" s="49">
        <f>E182</f>
        <v>0</v>
      </c>
      <c r="F181" s="51" t="str">
        <f t="shared" si="3"/>
        <v>-</v>
      </c>
    </row>
    <row r="182" spans="1:6" s="2" customFormat="1" ht="260.25" hidden="1" customHeight="1" thickBot="1" x14ac:dyDescent="0.25">
      <c r="A182" s="41" t="s">
        <v>352</v>
      </c>
      <c r="B182" s="17" t="s">
        <v>30</v>
      </c>
      <c r="C182" s="33" t="s">
        <v>378</v>
      </c>
      <c r="D182" s="49">
        <v>0</v>
      </c>
      <c r="E182" s="49">
        <v>0</v>
      </c>
      <c r="F182" s="51" t="str">
        <f t="shared" si="3"/>
        <v>-</v>
      </c>
    </row>
    <row r="183" spans="1:6" s="1" customFormat="1" ht="49.5" hidden="1" customHeight="1" x14ac:dyDescent="0.2">
      <c r="A183" s="35" t="s">
        <v>107</v>
      </c>
      <c r="B183" s="16" t="s">
        <v>30</v>
      </c>
      <c r="C183" s="32" t="s">
        <v>229</v>
      </c>
      <c r="D183" s="62">
        <f>D186+D188</f>
        <v>0</v>
      </c>
      <c r="E183" s="49">
        <f>E186+E188+E184</f>
        <v>0</v>
      </c>
      <c r="F183" s="51" t="str">
        <f t="shared" si="3"/>
        <v>-</v>
      </c>
    </row>
    <row r="184" spans="1:6" s="1" customFormat="1" ht="52.5" hidden="1" customHeight="1" x14ac:dyDescent="0.2">
      <c r="A184" s="35" t="s">
        <v>151</v>
      </c>
      <c r="B184" s="16" t="s">
        <v>30</v>
      </c>
      <c r="C184" s="32" t="s">
        <v>230</v>
      </c>
      <c r="D184" s="62" t="s">
        <v>39</v>
      </c>
      <c r="E184" s="49">
        <f>E185</f>
        <v>0</v>
      </c>
      <c r="F184" s="51" t="str">
        <f t="shared" si="3"/>
        <v>-</v>
      </c>
    </row>
    <row r="185" spans="1:6" s="1" customFormat="1" ht="86.25" hidden="1" customHeight="1" x14ac:dyDescent="0.2">
      <c r="A185" s="35" t="s">
        <v>152</v>
      </c>
      <c r="B185" s="16" t="s">
        <v>30</v>
      </c>
      <c r="C185" s="32" t="s">
        <v>231</v>
      </c>
      <c r="D185" s="62" t="s">
        <v>39</v>
      </c>
      <c r="E185" s="49">
        <v>0</v>
      </c>
      <c r="F185" s="51" t="str">
        <f t="shared" si="3"/>
        <v>-</v>
      </c>
    </row>
    <row r="186" spans="1:6" s="1" customFormat="1" ht="54.75" hidden="1" customHeight="1" x14ac:dyDescent="0.2">
      <c r="A186" s="35" t="s">
        <v>108</v>
      </c>
      <c r="B186" s="16" t="s">
        <v>30</v>
      </c>
      <c r="C186" s="32" t="s">
        <v>232</v>
      </c>
      <c r="D186" s="62">
        <f>D187</f>
        <v>0</v>
      </c>
      <c r="E186" s="49">
        <f>E187</f>
        <v>0</v>
      </c>
      <c r="F186" s="51" t="str">
        <f t="shared" si="3"/>
        <v>-</v>
      </c>
    </row>
    <row r="187" spans="1:6" s="1" customFormat="1" ht="84.75" hidden="1" customHeight="1" x14ac:dyDescent="0.2">
      <c r="A187" s="35" t="s">
        <v>109</v>
      </c>
      <c r="B187" s="16" t="s">
        <v>30</v>
      </c>
      <c r="C187" s="32" t="s">
        <v>233</v>
      </c>
      <c r="D187" s="62">
        <v>0</v>
      </c>
      <c r="E187" s="49">
        <v>0</v>
      </c>
      <c r="F187" s="51" t="str">
        <f t="shared" si="3"/>
        <v>-</v>
      </c>
    </row>
    <row r="188" spans="1:6" s="1" customFormat="1" ht="65.25" hidden="1" customHeight="1" x14ac:dyDescent="0.2">
      <c r="A188" s="35" t="s">
        <v>311</v>
      </c>
      <c r="B188" s="16" t="s">
        <v>30</v>
      </c>
      <c r="C188" s="32" t="s">
        <v>312</v>
      </c>
      <c r="D188" s="62">
        <f>D189</f>
        <v>0</v>
      </c>
      <c r="E188" s="49">
        <f>E189</f>
        <v>0</v>
      </c>
      <c r="F188" s="50">
        <f>D188-E188</f>
        <v>0</v>
      </c>
    </row>
    <row r="189" spans="1:6" s="1" customFormat="1" ht="88.5" hidden="1" customHeight="1" x14ac:dyDescent="0.2">
      <c r="A189" s="35" t="s">
        <v>310</v>
      </c>
      <c r="B189" s="16" t="s">
        <v>30</v>
      </c>
      <c r="C189" s="32" t="s">
        <v>309</v>
      </c>
      <c r="D189" s="62">
        <f>D190+D191+D192+D193</f>
        <v>0</v>
      </c>
      <c r="E189" s="49">
        <f>E192+E193+E194+E195</f>
        <v>0</v>
      </c>
      <c r="F189" s="50">
        <f>D189-E189</f>
        <v>0</v>
      </c>
    </row>
    <row r="190" spans="1:6" s="1" customFormat="1" ht="78" hidden="1" customHeight="1" x14ac:dyDescent="0.2">
      <c r="A190" s="35" t="s">
        <v>313</v>
      </c>
      <c r="B190" s="16" t="s">
        <v>30</v>
      </c>
      <c r="C190" s="32" t="s">
        <v>314</v>
      </c>
      <c r="D190" s="62">
        <v>0</v>
      </c>
      <c r="E190" s="49">
        <v>0</v>
      </c>
      <c r="F190" s="50">
        <f t="shared" ref="F190:F195" si="4">D190-E190</f>
        <v>0</v>
      </c>
    </row>
    <row r="191" spans="1:6" s="1" customFormat="1" ht="77.45" hidden="1" customHeight="1" x14ac:dyDescent="0.2">
      <c r="A191" s="35" t="s">
        <v>315</v>
      </c>
      <c r="B191" s="16" t="s">
        <v>30</v>
      </c>
      <c r="C191" s="32" t="s">
        <v>316</v>
      </c>
      <c r="D191" s="62">
        <v>0</v>
      </c>
      <c r="E191" s="49">
        <v>0</v>
      </c>
      <c r="F191" s="50">
        <f t="shared" si="4"/>
        <v>0</v>
      </c>
    </row>
    <row r="192" spans="1:6" s="1" customFormat="1" ht="276" hidden="1" customHeight="1" x14ac:dyDescent="0.2">
      <c r="A192" s="35" t="s">
        <v>345</v>
      </c>
      <c r="B192" s="16" t="s">
        <v>30</v>
      </c>
      <c r="C192" s="32" t="s">
        <v>346</v>
      </c>
      <c r="D192" s="62">
        <v>0</v>
      </c>
      <c r="E192" s="49">
        <v>0</v>
      </c>
      <c r="F192" s="50">
        <f t="shared" si="4"/>
        <v>0</v>
      </c>
    </row>
    <row r="193" spans="1:6" s="1" customFormat="1" ht="273.75" hidden="1" customHeight="1" x14ac:dyDescent="0.2">
      <c r="A193" s="35" t="s">
        <v>347</v>
      </c>
      <c r="B193" s="16" t="s">
        <v>30</v>
      </c>
      <c r="C193" s="32" t="s">
        <v>348</v>
      </c>
      <c r="D193" s="62">
        <v>0</v>
      </c>
      <c r="E193" s="49">
        <v>0</v>
      </c>
      <c r="F193" s="50">
        <f t="shared" si="4"/>
        <v>0</v>
      </c>
    </row>
    <row r="194" spans="1:6" s="1" customFormat="1" ht="312.75" hidden="1" customHeight="1" x14ac:dyDescent="0.2">
      <c r="A194" s="35" t="s">
        <v>374</v>
      </c>
      <c r="B194" s="16" t="s">
        <v>30</v>
      </c>
      <c r="C194" s="32" t="s">
        <v>375</v>
      </c>
      <c r="D194" s="62">
        <v>0</v>
      </c>
      <c r="E194" s="49">
        <v>0</v>
      </c>
      <c r="F194" s="50">
        <f t="shared" si="4"/>
        <v>0</v>
      </c>
    </row>
    <row r="195" spans="1:6" s="1" customFormat="1" ht="285" hidden="1" customHeight="1" x14ac:dyDescent="0.2">
      <c r="A195" s="35" t="s">
        <v>376</v>
      </c>
      <c r="B195" s="16" t="s">
        <v>30</v>
      </c>
      <c r="C195" s="32" t="s">
        <v>377</v>
      </c>
      <c r="D195" s="62">
        <v>0</v>
      </c>
      <c r="E195" s="49">
        <v>0</v>
      </c>
      <c r="F195" s="50">
        <f t="shared" si="4"/>
        <v>0</v>
      </c>
    </row>
    <row r="196" spans="1:6" s="1" customFormat="1" ht="60" customHeight="1" x14ac:dyDescent="0.2">
      <c r="A196" s="35" t="s">
        <v>110</v>
      </c>
      <c r="B196" s="16" t="s">
        <v>30</v>
      </c>
      <c r="C196" s="32" t="s">
        <v>234</v>
      </c>
      <c r="D196" s="49">
        <f>D197+D214+D217</f>
        <v>406926800</v>
      </c>
      <c r="E196" s="49">
        <f>E197+E214+E217</f>
        <v>6536588.1900000004</v>
      </c>
      <c r="F196" s="50">
        <f t="shared" si="3"/>
        <v>400390211.81</v>
      </c>
    </row>
    <row r="197" spans="1:6" s="1" customFormat="1" ht="123.75" customHeight="1" x14ac:dyDescent="0.2">
      <c r="A197" s="35" t="s">
        <v>111</v>
      </c>
      <c r="B197" s="16" t="s">
        <v>30</v>
      </c>
      <c r="C197" s="32" t="s">
        <v>235</v>
      </c>
      <c r="D197" s="49">
        <f>D198+D206+D209+D203</f>
        <v>410628700</v>
      </c>
      <c r="E197" s="49">
        <f>E198+E206+E209+E203</f>
        <v>10259044.65</v>
      </c>
      <c r="F197" s="50">
        <f t="shared" si="3"/>
        <v>400369655.35000002</v>
      </c>
    </row>
    <row r="198" spans="1:6" s="1" customFormat="1" ht="94.5" customHeight="1" x14ac:dyDescent="0.2">
      <c r="A198" s="35" t="s">
        <v>112</v>
      </c>
      <c r="B198" s="16" t="s">
        <v>30</v>
      </c>
      <c r="C198" s="32" t="s">
        <v>236</v>
      </c>
      <c r="D198" s="49">
        <f>D199+D201</f>
        <v>33052200</v>
      </c>
      <c r="E198" s="49">
        <f>E199+E201</f>
        <v>9657600</v>
      </c>
      <c r="F198" s="50">
        <f t="shared" si="3"/>
        <v>23394600</v>
      </c>
    </row>
    <row r="199" spans="1:6" s="1" customFormat="1" ht="83.25" customHeight="1" x14ac:dyDescent="0.2">
      <c r="A199" s="35" t="s">
        <v>379</v>
      </c>
      <c r="B199" s="16" t="s">
        <v>30</v>
      </c>
      <c r="C199" s="32" t="s">
        <v>380</v>
      </c>
      <c r="D199" s="49">
        <f>D200</f>
        <v>30422300</v>
      </c>
      <c r="E199" s="49">
        <f>E200</f>
        <v>9000000</v>
      </c>
      <c r="F199" s="50">
        <f t="shared" si="3"/>
        <v>21422300</v>
      </c>
    </row>
    <row r="200" spans="1:6" s="1" customFormat="1" ht="91.5" customHeight="1" x14ac:dyDescent="0.2">
      <c r="A200" s="35" t="s">
        <v>381</v>
      </c>
      <c r="B200" s="16" t="s">
        <v>30</v>
      </c>
      <c r="C200" s="32" t="s">
        <v>382</v>
      </c>
      <c r="D200" s="62">
        <v>30422300</v>
      </c>
      <c r="E200" s="49">
        <v>9000000</v>
      </c>
      <c r="F200" s="50">
        <f t="shared" si="3"/>
        <v>21422300</v>
      </c>
    </row>
    <row r="201" spans="1:6" s="1" customFormat="1" ht="89.25" customHeight="1" x14ac:dyDescent="0.2">
      <c r="A201" s="35" t="s">
        <v>361</v>
      </c>
      <c r="B201" s="16" t="s">
        <v>30</v>
      </c>
      <c r="C201" s="32" t="s">
        <v>362</v>
      </c>
      <c r="D201" s="62">
        <f>D202</f>
        <v>2629900</v>
      </c>
      <c r="E201" s="49">
        <f>E202</f>
        <v>657600</v>
      </c>
      <c r="F201" s="50">
        <f t="shared" si="3"/>
        <v>1972300</v>
      </c>
    </row>
    <row r="202" spans="1:6" s="1" customFormat="1" ht="117.75" customHeight="1" x14ac:dyDescent="0.2">
      <c r="A202" s="35" t="s">
        <v>363</v>
      </c>
      <c r="B202" s="16" t="s">
        <v>30</v>
      </c>
      <c r="C202" s="32" t="s">
        <v>364</v>
      </c>
      <c r="D202" s="62">
        <v>2629900</v>
      </c>
      <c r="E202" s="49">
        <v>657600</v>
      </c>
      <c r="F202" s="50">
        <f t="shared" si="3"/>
        <v>1972300</v>
      </c>
    </row>
    <row r="203" spans="1:6" s="1" customFormat="1" ht="87.75" customHeight="1" x14ac:dyDescent="0.2">
      <c r="A203" s="35" t="s">
        <v>143</v>
      </c>
      <c r="B203" s="16" t="s">
        <v>30</v>
      </c>
      <c r="C203" s="32" t="s">
        <v>237</v>
      </c>
      <c r="D203" s="62">
        <f>D204</f>
        <v>3946500</v>
      </c>
      <c r="E203" s="49">
        <f>E204</f>
        <v>0</v>
      </c>
      <c r="F203" s="50">
        <f t="shared" si="3"/>
        <v>3946500</v>
      </c>
    </row>
    <row r="204" spans="1:6" s="1" customFormat="1" ht="183" customHeight="1" x14ac:dyDescent="0.2">
      <c r="A204" s="35" t="s">
        <v>383</v>
      </c>
      <c r="B204" s="16" t="s">
        <v>30</v>
      </c>
      <c r="C204" s="32" t="s">
        <v>384</v>
      </c>
      <c r="D204" s="62">
        <v>3946500</v>
      </c>
      <c r="E204" s="49">
        <v>0</v>
      </c>
      <c r="F204" s="50">
        <f t="shared" si="3"/>
        <v>3946500</v>
      </c>
    </row>
    <row r="205" spans="1:6" s="1" customFormat="1" ht="211.5" customHeight="1" x14ac:dyDescent="0.2">
      <c r="A205" s="35" t="s">
        <v>385</v>
      </c>
      <c r="B205" s="16" t="s">
        <v>30</v>
      </c>
      <c r="C205" s="32" t="s">
        <v>386</v>
      </c>
      <c r="D205" s="62">
        <v>3946500</v>
      </c>
      <c r="E205" s="49">
        <v>0</v>
      </c>
      <c r="F205" s="50">
        <f t="shared" si="3"/>
        <v>3946500</v>
      </c>
    </row>
    <row r="206" spans="1:6" s="1" customFormat="1" ht="90.75" customHeight="1" x14ac:dyDescent="0.2">
      <c r="A206" s="35" t="s">
        <v>113</v>
      </c>
      <c r="B206" s="16" t="s">
        <v>30</v>
      </c>
      <c r="C206" s="32" t="s">
        <v>238</v>
      </c>
      <c r="D206" s="62">
        <v>200</v>
      </c>
      <c r="E206" s="49">
        <f>E207</f>
        <v>200</v>
      </c>
      <c r="F206" s="50" t="str">
        <f t="shared" si="3"/>
        <v>-</v>
      </c>
    </row>
    <row r="207" spans="1:6" s="1" customFormat="1" ht="112.5" customHeight="1" x14ac:dyDescent="0.2">
      <c r="A207" s="35" t="s">
        <v>114</v>
      </c>
      <c r="B207" s="16" t="s">
        <v>30</v>
      </c>
      <c r="C207" s="32" t="s">
        <v>239</v>
      </c>
      <c r="D207" s="62">
        <v>200</v>
      </c>
      <c r="E207" s="49">
        <f>E208</f>
        <v>200</v>
      </c>
      <c r="F207" s="50" t="str">
        <f t="shared" si="3"/>
        <v>-</v>
      </c>
    </row>
    <row r="208" spans="1:6" s="1" customFormat="1" ht="114" customHeight="1" x14ac:dyDescent="0.2">
      <c r="A208" s="35" t="s">
        <v>115</v>
      </c>
      <c r="B208" s="16" t="s">
        <v>30</v>
      </c>
      <c r="C208" s="32" t="s">
        <v>240</v>
      </c>
      <c r="D208" s="62">
        <v>200</v>
      </c>
      <c r="E208" s="49">
        <v>200</v>
      </c>
      <c r="F208" s="50" t="str">
        <f t="shared" si="3"/>
        <v>-</v>
      </c>
    </row>
    <row r="209" spans="1:6" s="1" customFormat="1" ht="52.5" customHeight="1" x14ac:dyDescent="0.2">
      <c r="A209" s="35" t="s">
        <v>116</v>
      </c>
      <c r="B209" s="16" t="s">
        <v>30</v>
      </c>
      <c r="C209" s="32" t="s">
        <v>241</v>
      </c>
      <c r="D209" s="49">
        <f>D212+D210</f>
        <v>373629800</v>
      </c>
      <c r="E209" s="49">
        <f t="shared" ref="E209" si="5">E212+E210</f>
        <v>601244.65</v>
      </c>
      <c r="F209" s="50">
        <f t="shared" si="3"/>
        <v>373028555.35000002</v>
      </c>
    </row>
    <row r="210" spans="1:6" s="1" customFormat="1" ht="189" hidden="1" customHeight="1" x14ac:dyDescent="0.2">
      <c r="A210" s="35" t="s">
        <v>357</v>
      </c>
      <c r="B210" s="16" t="s">
        <v>30</v>
      </c>
      <c r="C210" s="32" t="s">
        <v>358</v>
      </c>
      <c r="D210" s="49">
        <f>D211</f>
        <v>0</v>
      </c>
      <c r="E210" s="49">
        <f t="shared" ref="E210:F210" si="6">E211</f>
        <v>0</v>
      </c>
      <c r="F210" s="49" t="str">
        <f t="shared" si="6"/>
        <v>-</v>
      </c>
    </row>
    <row r="211" spans="1:6" s="1" customFormat="1" ht="226.5" hidden="1" customHeight="1" x14ac:dyDescent="0.2">
      <c r="A211" s="35" t="s">
        <v>355</v>
      </c>
      <c r="B211" s="16" t="s">
        <v>30</v>
      </c>
      <c r="C211" s="32" t="s">
        <v>356</v>
      </c>
      <c r="D211" s="49">
        <v>0</v>
      </c>
      <c r="E211" s="49">
        <v>0</v>
      </c>
      <c r="F211" s="50" t="str">
        <f t="shared" si="3"/>
        <v>-</v>
      </c>
    </row>
    <row r="212" spans="1:6" s="1" customFormat="1" ht="81" customHeight="1" x14ac:dyDescent="0.2">
      <c r="A212" s="35" t="s">
        <v>117</v>
      </c>
      <c r="B212" s="16" t="s">
        <v>30</v>
      </c>
      <c r="C212" s="32" t="s">
        <v>242</v>
      </c>
      <c r="D212" s="49">
        <f>D213</f>
        <v>373629800</v>
      </c>
      <c r="E212" s="49">
        <f>E213</f>
        <v>601244.65</v>
      </c>
      <c r="F212" s="50">
        <f t="shared" si="3"/>
        <v>373028555.35000002</v>
      </c>
    </row>
    <row r="213" spans="1:6" s="1" customFormat="1" ht="81" customHeight="1" x14ac:dyDescent="0.2">
      <c r="A213" s="35" t="s">
        <v>118</v>
      </c>
      <c r="B213" s="16" t="s">
        <v>30</v>
      </c>
      <c r="C213" s="32" t="s">
        <v>243</v>
      </c>
      <c r="D213" s="62">
        <v>373629800</v>
      </c>
      <c r="E213" s="49">
        <v>601244.65</v>
      </c>
      <c r="F213" s="50">
        <f t="shared" si="3"/>
        <v>373028555.35000002</v>
      </c>
    </row>
    <row r="214" spans="1:6" s="1" customFormat="1" ht="72.75" customHeight="1" x14ac:dyDescent="0.2">
      <c r="A214" s="35" t="s">
        <v>119</v>
      </c>
      <c r="B214" s="16" t="s">
        <v>30</v>
      </c>
      <c r="C214" s="32" t="s">
        <v>244</v>
      </c>
      <c r="D214" s="62">
        <f>D215</f>
        <v>220000</v>
      </c>
      <c r="E214" s="49">
        <f>E215</f>
        <v>220000</v>
      </c>
      <c r="F214" s="50" t="str">
        <f t="shared" si="3"/>
        <v>-</v>
      </c>
    </row>
    <row r="215" spans="1:6" s="1" customFormat="1" ht="87.75" customHeight="1" x14ac:dyDescent="0.2">
      <c r="A215" s="35" t="s">
        <v>120</v>
      </c>
      <c r="B215" s="16" t="s">
        <v>30</v>
      </c>
      <c r="C215" s="32" t="s">
        <v>245</v>
      </c>
      <c r="D215" s="62">
        <f>D216</f>
        <v>220000</v>
      </c>
      <c r="E215" s="49">
        <f>E216</f>
        <v>220000</v>
      </c>
      <c r="F215" s="50" t="str">
        <f t="shared" si="3"/>
        <v>-</v>
      </c>
    </row>
    <row r="216" spans="1:6" s="1" customFormat="1" ht="86.25" customHeight="1" x14ac:dyDescent="0.2">
      <c r="A216" s="35" t="s">
        <v>120</v>
      </c>
      <c r="B216" s="16" t="s">
        <v>30</v>
      </c>
      <c r="C216" s="32" t="s">
        <v>246</v>
      </c>
      <c r="D216" s="62">
        <v>220000</v>
      </c>
      <c r="E216" s="49">
        <v>220000</v>
      </c>
      <c r="F216" s="50" t="str">
        <f t="shared" si="3"/>
        <v>-</v>
      </c>
    </row>
    <row r="217" spans="1:6" s="1" customFormat="1" ht="153.75" customHeight="1" x14ac:dyDescent="0.2">
      <c r="A217" s="35" t="s">
        <v>121</v>
      </c>
      <c r="B217" s="16" t="s">
        <v>30</v>
      </c>
      <c r="C217" s="32" t="s">
        <v>247</v>
      </c>
      <c r="D217" s="62">
        <f>D218</f>
        <v>-3921900</v>
      </c>
      <c r="E217" s="49">
        <f>E218</f>
        <v>-3942456.46</v>
      </c>
      <c r="F217" s="50" t="s">
        <v>39</v>
      </c>
    </row>
    <row r="218" spans="1:6" s="1" customFormat="1" ht="145.5" customHeight="1" x14ac:dyDescent="0.2">
      <c r="A218" s="35" t="s">
        <v>122</v>
      </c>
      <c r="B218" s="16" t="s">
        <v>30</v>
      </c>
      <c r="C218" s="32" t="s">
        <v>248</v>
      </c>
      <c r="D218" s="62">
        <f>D219</f>
        <v>-3921900</v>
      </c>
      <c r="E218" s="49">
        <f>E219</f>
        <v>-3942456.46</v>
      </c>
      <c r="F218" s="50" t="s">
        <v>39</v>
      </c>
    </row>
    <row r="219" spans="1:6" s="1" customFormat="1" ht="164.25" customHeight="1" thickBot="1" x14ac:dyDescent="0.25">
      <c r="A219" s="35" t="s">
        <v>123</v>
      </c>
      <c r="B219" s="16" t="s">
        <v>30</v>
      </c>
      <c r="C219" s="32" t="s">
        <v>249</v>
      </c>
      <c r="D219" s="62">
        <v>-3921900</v>
      </c>
      <c r="E219" s="49">
        <v>-3942456.46</v>
      </c>
      <c r="F219" s="50" t="s">
        <v>39</v>
      </c>
    </row>
    <row r="220" spans="1:6" s="1" customFormat="1" ht="12.75" customHeight="1" x14ac:dyDescent="0.4">
      <c r="A220" s="19"/>
      <c r="B220" s="20"/>
      <c r="C220" s="21"/>
      <c r="D220" s="22"/>
      <c r="E220" s="69"/>
      <c r="F220" s="2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62:F64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3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124</v>
      </c>
      <c r="B1" t="s">
        <v>27</v>
      </c>
    </row>
    <row r="2" spans="1:2" x14ac:dyDescent="0.2">
      <c r="A2" t="s">
        <v>125</v>
      </c>
      <c r="B2" t="s">
        <v>126</v>
      </c>
    </row>
    <row r="3" spans="1:2" x14ac:dyDescent="0.2">
      <c r="A3" t="s">
        <v>127</v>
      </c>
      <c r="B3" t="s">
        <v>5</v>
      </c>
    </row>
    <row r="4" spans="1:2" x14ac:dyDescent="0.2">
      <c r="A4" t="s">
        <v>128</v>
      </c>
      <c r="B4" t="s">
        <v>129</v>
      </c>
    </row>
    <row r="5" spans="1:2" x14ac:dyDescent="0.2">
      <c r="A5" t="s">
        <v>130</v>
      </c>
      <c r="B5" t="s">
        <v>131</v>
      </c>
    </row>
    <row r="6" spans="1:2" x14ac:dyDescent="0.2">
      <c r="A6" t="s">
        <v>132</v>
      </c>
      <c r="B6" t="s">
        <v>133</v>
      </c>
    </row>
    <row r="7" spans="1:2" x14ac:dyDescent="0.2">
      <c r="A7" t="s">
        <v>134</v>
      </c>
      <c r="B7" t="s">
        <v>133</v>
      </c>
    </row>
    <row r="8" spans="1:2" x14ac:dyDescent="0.2">
      <c r="A8" t="s">
        <v>135</v>
      </c>
      <c r="B8" t="s">
        <v>136</v>
      </c>
    </row>
    <row r="9" spans="1:2" x14ac:dyDescent="0.2">
      <c r="A9" t="s">
        <v>137</v>
      </c>
      <c r="B9" t="s">
        <v>138</v>
      </c>
    </row>
    <row r="10" spans="1:2" x14ac:dyDescent="0.2">
      <c r="A10" t="s">
        <v>139</v>
      </c>
      <c r="B10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9"/>
  <sheetViews>
    <sheetView workbookViewId="0">
      <selection activeCell="A22" sqref="A22"/>
    </sheetView>
  </sheetViews>
  <sheetFormatPr defaultRowHeight="15" x14ac:dyDescent="0.25"/>
  <cols>
    <col min="1" max="1" width="57.85546875" style="121" customWidth="1"/>
    <col min="2" max="2" width="5.5703125" style="97" customWidth="1"/>
    <col min="3" max="3" width="26.42578125" style="97" customWidth="1"/>
    <col min="4" max="5" width="17.140625" style="97" customWidth="1"/>
    <col min="6" max="6" width="15.7109375" style="97" customWidth="1"/>
  </cols>
  <sheetData>
    <row r="2" spans="1:6" x14ac:dyDescent="0.25">
      <c r="A2" s="92" t="s">
        <v>397</v>
      </c>
      <c r="B2" s="92"/>
      <c r="C2" s="92"/>
      <c r="D2" s="92"/>
      <c r="E2" s="93"/>
      <c r="F2" s="94" t="s">
        <v>398</v>
      </c>
    </row>
    <row r="3" spans="1:6" ht="15.75" thickBot="1" x14ac:dyDescent="0.3">
      <c r="A3" s="95"/>
      <c r="B3" s="96"/>
      <c r="D3" s="94"/>
      <c r="E3" s="94"/>
      <c r="F3" s="94"/>
    </row>
    <row r="4" spans="1:6" s="26" customFormat="1" ht="12.75" x14ac:dyDescent="0.2">
      <c r="A4" s="122" t="s">
        <v>20</v>
      </c>
      <c r="B4" s="98" t="s">
        <v>21</v>
      </c>
      <c r="C4" s="99" t="s">
        <v>399</v>
      </c>
      <c r="D4" s="100" t="s">
        <v>23</v>
      </c>
      <c r="E4" s="101" t="s">
        <v>24</v>
      </c>
      <c r="F4" s="102" t="s">
        <v>25</v>
      </c>
    </row>
    <row r="5" spans="1:6" s="26" customFormat="1" ht="12.75" x14ac:dyDescent="0.2">
      <c r="A5" s="123"/>
      <c r="B5" s="103"/>
      <c r="C5" s="104"/>
      <c r="D5" s="105"/>
      <c r="E5" s="106"/>
      <c r="F5" s="107"/>
    </row>
    <row r="6" spans="1:6" s="26" customFormat="1" ht="12.75" x14ac:dyDescent="0.2">
      <c r="A6" s="123"/>
      <c r="B6" s="103"/>
      <c r="C6" s="104"/>
      <c r="D6" s="105"/>
      <c r="E6" s="106"/>
      <c r="F6" s="107"/>
    </row>
    <row r="7" spans="1:6" s="26" customFormat="1" ht="12.75" x14ac:dyDescent="0.2">
      <c r="A7" s="123"/>
      <c r="B7" s="103"/>
      <c r="C7" s="104"/>
      <c r="D7" s="105"/>
      <c r="E7" s="106"/>
      <c r="F7" s="107"/>
    </row>
    <row r="8" spans="1:6" s="26" customFormat="1" ht="12.75" x14ac:dyDescent="0.2">
      <c r="A8" s="123"/>
      <c r="B8" s="103"/>
      <c r="C8" s="104"/>
      <c r="D8" s="105"/>
      <c r="E8" s="106"/>
      <c r="F8" s="107"/>
    </row>
    <row r="9" spans="1:6" s="26" customFormat="1" ht="12.75" x14ac:dyDescent="0.2">
      <c r="A9" s="123"/>
      <c r="B9" s="103"/>
      <c r="C9" s="104"/>
      <c r="D9" s="105"/>
      <c r="E9" s="106"/>
      <c r="F9" s="107"/>
    </row>
    <row r="10" spans="1:6" s="26" customFormat="1" x14ac:dyDescent="0.2">
      <c r="A10" s="123"/>
      <c r="B10" s="103"/>
      <c r="C10" s="108"/>
      <c r="D10" s="105"/>
      <c r="E10" s="109"/>
      <c r="F10" s="110"/>
    </row>
    <row r="11" spans="1:6" s="26" customFormat="1" x14ac:dyDescent="0.2">
      <c r="A11" s="124"/>
      <c r="B11" s="111"/>
      <c r="C11" s="112"/>
      <c r="D11" s="113"/>
      <c r="E11" s="114"/>
      <c r="F11" s="115"/>
    </row>
    <row r="12" spans="1:6" s="26" customFormat="1" ht="15.75" thickBot="1" x14ac:dyDescent="0.25">
      <c r="A12" s="125">
        <v>1</v>
      </c>
      <c r="B12" s="116">
        <v>2</v>
      </c>
      <c r="C12" s="117">
        <v>3</v>
      </c>
      <c r="D12" s="118" t="s">
        <v>26</v>
      </c>
      <c r="E12" s="119" t="s">
        <v>27</v>
      </c>
      <c r="F12" s="120" t="s">
        <v>28</v>
      </c>
    </row>
    <row r="13" spans="1:6" s="26" customFormat="1" x14ac:dyDescent="0.2">
      <c r="A13" s="126" t="s">
        <v>400</v>
      </c>
      <c r="B13" s="127" t="s">
        <v>401</v>
      </c>
      <c r="C13" s="128" t="s">
        <v>402</v>
      </c>
      <c r="D13" s="129">
        <v>604694700</v>
      </c>
      <c r="E13" s="130">
        <v>37273661.25</v>
      </c>
      <c r="F13" s="131">
        <f>IF(OR(D13="-",IF(E13="-",0,E13)&gt;=IF(D13="-",0,D13)),"-",IF(D13="-",0,D13)-IF(E13="-",0,E13))</f>
        <v>567421038.75</v>
      </c>
    </row>
    <row r="14" spans="1:6" s="26" customFormat="1" x14ac:dyDescent="0.2">
      <c r="A14" s="132" t="s">
        <v>32</v>
      </c>
      <c r="B14" s="133"/>
      <c r="C14" s="134"/>
      <c r="D14" s="135"/>
      <c r="E14" s="136"/>
      <c r="F14" s="137"/>
    </row>
    <row r="15" spans="1:6" s="26" customFormat="1" x14ac:dyDescent="0.2">
      <c r="A15" s="138" t="s">
        <v>13</v>
      </c>
      <c r="B15" s="139" t="s">
        <v>401</v>
      </c>
      <c r="C15" s="140" t="s">
        <v>403</v>
      </c>
      <c r="D15" s="141">
        <v>604694700</v>
      </c>
      <c r="E15" s="130">
        <v>37273661.25</v>
      </c>
      <c r="F15" s="142">
        <f t="shared" ref="F15:F78" si="0">IF(OR(D15="-",IF(E15="-",0,E15)&gt;=IF(D15="-",0,D15)),"-",IF(D15="-",0,D15)-IF(E15="-",0,E15))</f>
        <v>567421038.75</v>
      </c>
    </row>
    <row r="16" spans="1:6" s="26" customFormat="1" ht="14.25" x14ac:dyDescent="0.2">
      <c r="A16" s="126" t="s">
        <v>404</v>
      </c>
      <c r="B16" s="127" t="s">
        <v>401</v>
      </c>
      <c r="C16" s="128" t="s">
        <v>405</v>
      </c>
      <c r="D16" s="129">
        <v>40675100</v>
      </c>
      <c r="E16" s="143">
        <v>9191343.3300000001</v>
      </c>
      <c r="F16" s="131">
        <f t="shared" si="0"/>
        <v>31483756.670000002</v>
      </c>
    </row>
    <row r="17" spans="1:6" s="26" customFormat="1" ht="45" x14ac:dyDescent="0.2">
      <c r="A17" s="138" t="s">
        <v>406</v>
      </c>
      <c r="B17" s="139" t="s">
        <v>401</v>
      </c>
      <c r="C17" s="140" t="s">
        <v>407</v>
      </c>
      <c r="D17" s="141">
        <v>36264300</v>
      </c>
      <c r="E17" s="130">
        <v>8036982.29</v>
      </c>
      <c r="F17" s="142">
        <f t="shared" si="0"/>
        <v>28227317.710000001</v>
      </c>
    </row>
    <row r="18" spans="1:6" s="26" customFormat="1" ht="30" x14ac:dyDescent="0.2">
      <c r="A18" s="138" t="s">
        <v>408</v>
      </c>
      <c r="B18" s="139" t="s">
        <v>401</v>
      </c>
      <c r="C18" s="140" t="s">
        <v>409</v>
      </c>
      <c r="D18" s="141">
        <v>11900</v>
      </c>
      <c r="E18" s="130">
        <v>3400</v>
      </c>
      <c r="F18" s="142">
        <f t="shared" si="0"/>
        <v>8500</v>
      </c>
    </row>
    <row r="19" spans="1:6" s="26" customFormat="1" ht="30" x14ac:dyDescent="0.2">
      <c r="A19" s="138" t="s">
        <v>410</v>
      </c>
      <c r="B19" s="139" t="s">
        <v>401</v>
      </c>
      <c r="C19" s="140" t="s">
        <v>411</v>
      </c>
      <c r="D19" s="141">
        <v>11900</v>
      </c>
      <c r="E19" s="130">
        <v>3400</v>
      </c>
      <c r="F19" s="142">
        <f t="shared" si="0"/>
        <v>8500</v>
      </c>
    </row>
    <row r="20" spans="1:6" s="26" customFormat="1" ht="90" x14ac:dyDescent="0.2">
      <c r="A20" s="144" t="s">
        <v>412</v>
      </c>
      <c r="B20" s="139" t="s">
        <v>401</v>
      </c>
      <c r="C20" s="140" t="s">
        <v>413</v>
      </c>
      <c r="D20" s="141">
        <v>11900</v>
      </c>
      <c r="E20" s="130">
        <v>3400</v>
      </c>
      <c r="F20" s="142">
        <f t="shared" si="0"/>
        <v>8500</v>
      </c>
    </row>
    <row r="21" spans="1:6" s="26" customFormat="1" x14ac:dyDescent="0.2">
      <c r="A21" s="138" t="s">
        <v>414</v>
      </c>
      <c r="B21" s="139" t="s">
        <v>401</v>
      </c>
      <c r="C21" s="140" t="s">
        <v>415</v>
      </c>
      <c r="D21" s="141">
        <v>11900</v>
      </c>
      <c r="E21" s="130">
        <v>3400</v>
      </c>
      <c r="F21" s="142">
        <f t="shared" si="0"/>
        <v>8500</v>
      </c>
    </row>
    <row r="22" spans="1:6" s="26" customFormat="1" ht="30" x14ac:dyDescent="0.2">
      <c r="A22" s="138" t="s">
        <v>416</v>
      </c>
      <c r="B22" s="139" t="s">
        <v>401</v>
      </c>
      <c r="C22" s="140" t="s">
        <v>417</v>
      </c>
      <c r="D22" s="141">
        <v>90000</v>
      </c>
      <c r="E22" s="130" t="s">
        <v>39</v>
      </c>
      <c r="F22" s="142">
        <f t="shared" si="0"/>
        <v>90000</v>
      </c>
    </row>
    <row r="23" spans="1:6" s="26" customFormat="1" ht="45" x14ac:dyDescent="0.2">
      <c r="A23" s="138" t="s">
        <v>418</v>
      </c>
      <c r="B23" s="139" t="s">
        <v>401</v>
      </c>
      <c r="C23" s="140" t="s">
        <v>419</v>
      </c>
      <c r="D23" s="141">
        <v>80000</v>
      </c>
      <c r="E23" s="130" t="s">
        <v>39</v>
      </c>
      <c r="F23" s="142">
        <f t="shared" si="0"/>
        <v>80000</v>
      </c>
    </row>
    <row r="24" spans="1:6" s="26" customFormat="1" ht="75" x14ac:dyDescent="0.2">
      <c r="A24" s="138" t="s">
        <v>420</v>
      </c>
      <c r="B24" s="139" t="s">
        <v>401</v>
      </c>
      <c r="C24" s="140" t="s">
        <v>421</v>
      </c>
      <c r="D24" s="141">
        <v>30000</v>
      </c>
      <c r="E24" s="130" t="s">
        <v>39</v>
      </c>
      <c r="F24" s="142">
        <f t="shared" si="0"/>
        <v>30000</v>
      </c>
    </row>
    <row r="25" spans="1:6" s="26" customFormat="1" x14ac:dyDescent="0.2">
      <c r="A25" s="138" t="s">
        <v>414</v>
      </c>
      <c r="B25" s="139" t="s">
        <v>401</v>
      </c>
      <c r="C25" s="140" t="s">
        <v>422</v>
      </c>
      <c r="D25" s="141">
        <v>30000</v>
      </c>
      <c r="E25" s="130" t="s">
        <v>39</v>
      </c>
      <c r="F25" s="142">
        <f t="shared" si="0"/>
        <v>30000</v>
      </c>
    </row>
    <row r="26" spans="1:6" s="26" customFormat="1" ht="75" x14ac:dyDescent="0.2">
      <c r="A26" s="138" t="s">
        <v>423</v>
      </c>
      <c r="B26" s="139" t="s">
        <v>401</v>
      </c>
      <c r="C26" s="140" t="s">
        <v>424</v>
      </c>
      <c r="D26" s="141">
        <v>50000</v>
      </c>
      <c r="E26" s="130" t="s">
        <v>39</v>
      </c>
      <c r="F26" s="142">
        <f t="shared" si="0"/>
        <v>50000</v>
      </c>
    </row>
    <row r="27" spans="1:6" s="26" customFormat="1" x14ac:dyDescent="0.2">
      <c r="A27" s="138" t="s">
        <v>414</v>
      </c>
      <c r="B27" s="139" t="s">
        <v>401</v>
      </c>
      <c r="C27" s="140" t="s">
        <v>425</v>
      </c>
      <c r="D27" s="141">
        <v>50000</v>
      </c>
      <c r="E27" s="130" t="s">
        <v>39</v>
      </c>
      <c r="F27" s="142">
        <f t="shared" si="0"/>
        <v>50000</v>
      </c>
    </row>
    <row r="28" spans="1:6" s="26" customFormat="1" x14ac:dyDescent="0.2">
      <c r="A28" s="138" t="s">
        <v>426</v>
      </c>
      <c r="B28" s="139" t="s">
        <v>401</v>
      </c>
      <c r="C28" s="140" t="s">
        <v>427</v>
      </c>
      <c r="D28" s="141">
        <v>10000</v>
      </c>
      <c r="E28" s="130" t="s">
        <v>39</v>
      </c>
      <c r="F28" s="142">
        <f t="shared" si="0"/>
        <v>10000</v>
      </c>
    </row>
    <row r="29" spans="1:6" s="26" customFormat="1" ht="90" x14ac:dyDescent="0.2">
      <c r="A29" s="138" t="s">
        <v>428</v>
      </c>
      <c r="B29" s="139" t="s">
        <v>401</v>
      </c>
      <c r="C29" s="140" t="s">
        <v>429</v>
      </c>
      <c r="D29" s="141">
        <v>10000</v>
      </c>
      <c r="E29" s="130" t="s">
        <v>39</v>
      </c>
      <c r="F29" s="142">
        <f t="shared" si="0"/>
        <v>10000</v>
      </c>
    </row>
    <row r="30" spans="1:6" s="26" customFormat="1" x14ac:dyDescent="0.2">
      <c r="A30" s="138" t="s">
        <v>414</v>
      </c>
      <c r="B30" s="139" t="s">
        <v>401</v>
      </c>
      <c r="C30" s="140" t="s">
        <v>430</v>
      </c>
      <c r="D30" s="141">
        <v>10000</v>
      </c>
      <c r="E30" s="130" t="s">
        <v>39</v>
      </c>
      <c r="F30" s="142">
        <f t="shared" si="0"/>
        <v>10000</v>
      </c>
    </row>
    <row r="31" spans="1:6" s="26" customFormat="1" ht="60" x14ac:dyDescent="0.2">
      <c r="A31" s="138" t="s">
        <v>431</v>
      </c>
      <c r="B31" s="139" t="s">
        <v>401</v>
      </c>
      <c r="C31" s="140" t="s">
        <v>432</v>
      </c>
      <c r="D31" s="141">
        <v>36162200</v>
      </c>
      <c r="E31" s="130">
        <v>8033382.29</v>
      </c>
      <c r="F31" s="142">
        <f t="shared" si="0"/>
        <v>28128817.710000001</v>
      </c>
    </row>
    <row r="32" spans="1:6" s="26" customFormat="1" ht="30" x14ac:dyDescent="0.2">
      <c r="A32" s="138" t="s">
        <v>433</v>
      </c>
      <c r="B32" s="139" t="s">
        <v>401</v>
      </c>
      <c r="C32" s="140" t="s">
        <v>434</v>
      </c>
      <c r="D32" s="141">
        <v>32672300</v>
      </c>
      <c r="E32" s="130">
        <v>7021282.29</v>
      </c>
      <c r="F32" s="142">
        <f t="shared" si="0"/>
        <v>25651017.710000001</v>
      </c>
    </row>
    <row r="33" spans="1:6" s="26" customFormat="1" ht="120" x14ac:dyDescent="0.2">
      <c r="A33" s="144" t="s">
        <v>435</v>
      </c>
      <c r="B33" s="139" t="s">
        <v>401</v>
      </c>
      <c r="C33" s="140" t="s">
        <v>436</v>
      </c>
      <c r="D33" s="141">
        <v>27997300</v>
      </c>
      <c r="E33" s="130">
        <v>6059905.0099999998</v>
      </c>
      <c r="F33" s="142">
        <f t="shared" si="0"/>
        <v>21937394.990000002</v>
      </c>
    </row>
    <row r="34" spans="1:6" s="26" customFormat="1" ht="30" x14ac:dyDescent="0.2">
      <c r="A34" s="138" t="s">
        <v>437</v>
      </c>
      <c r="B34" s="139" t="s">
        <v>401</v>
      </c>
      <c r="C34" s="140" t="s">
        <v>438</v>
      </c>
      <c r="D34" s="141">
        <v>20514800</v>
      </c>
      <c r="E34" s="130">
        <v>4658619.22</v>
      </c>
      <c r="F34" s="142">
        <f t="shared" si="0"/>
        <v>15856180.780000001</v>
      </c>
    </row>
    <row r="35" spans="1:6" s="26" customFormat="1" ht="30" x14ac:dyDescent="0.2">
      <c r="A35" s="138" t="s">
        <v>439</v>
      </c>
      <c r="B35" s="139" t="s">
        <v>401</v>
      </c>
      <c r="C35" s="140" t="s">
        <v>440</v>
      </c>
      <c r="D35" s="141">
        <v>1287000</v>
      </c>
      <c r="E35" s="130">
        <v>4414.3999999999996</v>
      </c>
      <c r="F35" s="142">
        <f t="shared" si="0"/>
        <v>1282585.6000000001</v>
      </c>
    </row>
    <row r="36" spans="1:6" s="26" customFormat="1" ht="45" x14ac:dyDescent="0.2">
      <c r="A36" s="138" t="s">
        <v>441</v>
      </c>
      <c r="B36" s="139" t="s">
        <v>401</v>
      </c>
      <c r="C36" s="140" t="s">
        <v>442</v>
      </c>
      <c r="D36" s="141">
        <v>6195500</v>
      </c>
      <c r="E36" s="130">
        <v>1396871.39</v>
      </c>
      <c r="F36" s="142">
        <f t="shared" si="0"/>
        <v>4798628.6100000003</v>
      </c>
    </row>
    <row r="37" spans="1:6" s="26" customFormat="1" ht="120" x14ac:dyDescent="0.2">
      <c r="A37" s="144" t="s">
        <v>443</v>
      </c>
      <c r="B37" s="139" t="s">
        <v>401</v>
      </c>
      <c r="C37" s="140" t="s">
        <v>444</v>
      </c>
      <c r="D37" s="141">
        <v>3192700</v>
      </c>
      <c r="E37" s="130">
        <v>655032.18000000005</v>
      </c>
      <c r="F37" s="142">
        <f t="shared" si="0"/>
        <v>2537667.8199999998</v>
      </c>
    </row>
    <row r="38" spans="1:6" s="26" customFormat="1" x14ac:dyDescent="0.2">
      <c r="A38" s="138" t="s">
        <v>414</v>
      </c>
      <c r="B38" s="139" t="s">
        <v>401</v>
      </c>
      <c r="C38" s="140" t="s">
        <v>445</v>
      </c>
      <c r="D38" s="141">
        <v>1967500</v>
      </c>
      <c r="E38" s="130">
        <v>321767.92</v>
      </c>
      <c r="F38" s="142">
        <f t="shared" si="0"/>
        <v>1645732.08</v>
      </c>
    </row>
    <row r="39" spans="1:6" s="26" customFormat="1" x14ac:dyDescent="0.2">
      <c r="A39" s="138" t="s">
        <v>446</v>
      </c>
      <c r="B39" s="139" t="s">
        <v>401</v>
      </c>
      <c r="C39" s="140" t="s">
        <v>447</v>
      </c>
      <c r="D39" s="141">
        <v>1187100</v>
      </c>
      <c r="E39" s="130">
        <v>324498.26</v>
      </c>
      <c r="F39" s="142">
        <f t="shared" si="0"/>
        <v>862601.74</v>
      </c>
    </row>
    <row r="40" spans="1:6" s="26" customFormat="1" ht="30" x14ac:dyDescent="0.2">
      <c r="A40" s="138" t="s">
        <v>448</v>
      </c>
      <c r="B40" s="139" t="s">
        <v>401</v>
      </c>
      <c r="C40" s="140" t="s">
        <v>449</v>
      </c>
      <c r="D40" s="141">
        <v>30400</v>
      </c>
      <c r="E40" s="130">
        <v>6851</v>
      </c>
      <c r="F40" s="142">
        <f t="shared" si="0"/>
        <v>23549</v>
      </c>
    </row>
    <row r="41" spans="1:6" s="26" customFormat="1" x14ac:dyDescent="0.2">
      <c r="A41" s="138" t="s">
        <v>450</v>
      </c>
      <c r="B41" s="139" t="s">
        <v>401</v>
      </c>
      <c r="C41" s="140" t="s">
        <v>451</v>
      </c>
      <c r="D41" s="141">
        <v>7700</v>
      </c>
      <c r="E41" s="130">
        <v>1915</v>
      </c>
      <c r="F41" s="142">
        <f t="shared" si="0"/>
        <v>5785</v>
      </c>
    </row>
    <row r="42" spans="1:6" s="26" customFormat="1" ht="105" x14ac:dyDescent="0.2">
      <c r="A42" s="144" t="s">
        <v>452</v>
      </c>
      <c r="B42" s="139" t="s">
        <v>401</v>
      </c>
      <c r="C42" s="140" t="s">
        <v>453</v>
      </c>
      <c r="D42" s="141">
        <v>521100</v>
      </c>
      <c r="E42" s="130">
        <v>33310.36</v>
      </c>
      <c r="F42" s="142">
        <f t="shared" si="0"/>
        <v>487789.64</v>
      </c>
    </row>
    <row r="43" spans="1:6" s="26" customFormat="1" x14ac:dyDescent="0.2">
      <c r="A43" s="138" t="s">
        <v>414</v>
      </c>
      <c r="B43" s="139" t="s">
        <v>401</v>
      </c>
      <c r="C43" s="140" t="s">
        <v>454</v>
      </c>
      <c r="D43" s="141">
        <v>521100</v>
      </c>
      <c r="E43" s="130">
        <v>33310.36</v>
      </c>
      <c r="F43" s="142">
        <f t="shared" si="0"/>
        <v>487789.64</v>
      </c>
    </row>
    <row r="44" spans="1:6" s="26" customFormat="1" ht="105" x14ac:dyDescent="0.2">
      <c r="A44" s="144" t="s">
        <v>455</v>
      </c>
      <c r="B44" s="139" t="s">
        <v>401</v>
      </c>
      <c r="C44" s="140" t="s">
        <v>456</v>
      </c>
      <c r="D44" s="141">
        <v>637100</v>
      </c>
      <c r="E44" s="130">
        <v>217021.35</v>
      </c>
      <c r="F44" s="142">
        <f t="shared" si="0"/>
        <v>420078.65</v>
      </c>
    </row>
    <row r="45" spans="1:6" s="26" customFormat="1" x14ac:dyDescent="0.2">
      <c r="A45" s="138" t="s">
        <v>414</v>
      </c>
      <c r="B45" s="139" t="s">
        <v>401</v>
      </c>
      <c r="C45" s="140" t="s">
        <v>457</v>
      </c>
      <c r="D45" s="141">
        <v>637100</v>
      </c>
      <c r="E45" s="130">
        <v>217021.35</v>
      </c>
      <c r="F45" s="142">
        <f t="shared" si="0"/>
        <v>420078.65</v>
      </c>
    </row>
    <row r="46" spans="1:6" s="26" customFormat="1" ht="105" x14ac:dyDescent="0.2">
      <c r="A46" s="144" t="s">
        <v>458</v>
      </c>
      <c r="B46" s="139" t="s">
        <v>401</v>
      </c>
      <c r="C46" s="140" t="s">
        <v>459</v>
      </c>
      <c r="D46" s="141">
        <v>324100</v>
      </c>
      <c r="E46" s="130">
        <v>56013.39</v>
      </c>
      <c r="F46" s="142">
        <f t="shared" si="0"/>
        <v>268086.61</v>
      </c>
    </row>
    <row r="47" spans="1:6" s="26" customFormat="1" x14ac:dyDescent="0.2">
      <c r="A47" s="138" t="s">
        <v>414</v>
      </c>
      <c r="B47" s="139" t="s">
        <v>401</v>
      </c>
      <c r="C47" s="140" t="s">
        <v>460</v>
      </c>
      <c r="D47" s="141">
        <v>324100</v>
      </c>
      <c r="E47" s="130">
        <v>56013.39</v>
      </c>
      <c r="F47" s="142">
        <f t="shared" si="0"/>
        <v>268086.61</v>
      </c>
    </row>
    <row r="48" spans="1:6" s="26" customFormat="1" ht="45" x14ac:dyDescent="0.2">
      <c r="A48" s="138" t="s">
        <v>461</v>
      </c>
      <c r="B48" s="139" t="s">
        <v>401</v>
      </c>
      <c r="C48" s="140" t="s">
        <v>462</v>
      </c>
      <c r="D48" s="141">
        <v>3489900</v>
      </c>
      <c r="E48" s="130">
        <v>1012100</v>
      </c>
      <c r="F48" s="142">
        <f t="shared" si="0"/>
        <v>2477800</v>
      </c>
    </row>
    <row r="49" spans="1:6" s="26" customFormat="1" ht="150" x14ac:dyDescent="0.2">
      <c r="A49" s="144" t="s">
        <v>463</v>
      </c>
      <c r="B49" s="139" t="s">
        <v>401</v>
      </c>
      <c r="C49" s="140" t="s">
        <v>464</v>
      </c>
      <c r="D49" s="141">
        <v>1417800</v>
      </c>
      <c r="E49" s="130">
        <v>389600</v>
      </c>
      <c r="F49" s="142">
        <f t="shared" si="0"/>
        <v>1028200</v>
      </c>
    </row>
    <row r="50" spans="1:6" s="26" customFormat="1" x14ac:dyDescent="0.2">
      <c r="A50" s="138" t="s">
        <v>116</v>
      </c>
      <c r="B50" s="139" t="s">
        <v>401</v>
      </c>
      <c r="C50" s="140" t="s">
        <v>465</v>
      </c>
      <c r="D50" s="141">
        <v>1417800</v>
      </c>
      <c r="E50" s="130">
        <v>389600</v>
      </c>
      <c r="F50" s="142">
        <f t="shared" si="0"/>
        <v>1028200</v>
      </c>
    </row>
    <row r="51" spans="1:6" s="26" customFormat="1" ht="180" x14ac:dyDescent="0.2">
      <c r="A51" s="144" t="s">
        <v>466</v>
      </c>
      <c r="B51" s="139" t="s">
        <v>401</v>
      </c>
      <c r="C51" s="140" t="s">
        <v>467</v>
      </c>
      <c r="D51" s="141">
        <v>1295500</v>
      </c>
      <c r="E51" s="130">
        <v>369000</v>
      </c>
      <c r="F51" s="142">
        <f t="shared" si="0"/>
        <v>926500</v>
      </c>
    </row>
    <row r="52" spans="1:6" s="26" customFormat="1" x14ac:dyDescent="0.2">
      <c r="A52" s="138" t="s">
        <v>116</v>
      </c>
      <c r="B52" s="139" t="s">
        <v>401</v>
      </c>
      <c r="C52" s="140" t="s">
        <v>468</v>
      </c>
      <c r="D52" s="141">
        <v>1295500</v>
      </c>
      <c r="E52" s="130">
        <v>369000</v>
      </c>
      <c r="F52" s="142">
        <f t="shared" si="0"/>
        <v>926500</v>
      </c>
    </row>
    <row r="53" spans="1:6" s="26" customFormat="1" ht="165" x14ac:dyDescent="0.2">
      <c r="A53" s="144" t="s">
        <v>469</v>
      </c>
      <c r="B53" s="139" t="s">
        <v>401</v>
      </c>
      <c r="C53" s="140" t="s">
        <v>470</v>
      </c>
      <c r="D53" s="141">
        <v>708200</v>
      </c>
      <c r="E53" s="130">
        <v>200000</v>
      </c>
      <c r="F53" s="142">
        <f t="shared" si="0"/>
        <v>508200</v>
      </c>
    </row>
    <row r="54" spans="1:6" s="26" customFormat="1" x14ac:dyDescent="0.2">
      <c r="A54" s="138" t="s">
        <v>116</v>
      </c>
      <c r="B54" s="139" t="s">
        <v>401</v>
      </c>
      <c r="C54" s="140" t="s">
        <v>471</v>
      </c>
      <c r="D54" s="141">
        <v>708200</v>
      </c>
      <c r="E54" s="130">
        <v>200000</v>
      </c>
      <c r="F54" s="142">
        <f t="shared" si="0"/>
        <v>508200</v>
      </c>
    </row>
    <row r="55" spans="1:6" s="26" customFormat="1" ht="165" x14ac:dyDescent="0.2">
      <c r="A55" s="144" t="s">
        <v>472</v>
      </c>
      <c r="B55" s="139" t="s">
        <v>401</v>
      </c>
      <c r="C55" s="140" t="s">
        <v>473</v>
      </c>
      <c r="D55" s="141">
        <v>68400</v>
      </c>
      <c r="E55" s="130">
        <v>53500</v>
      </c>
      <c r="F55" s="142">
        <f t="shared" si="0"/>
        <v>14900</v>
      </c>
    </row>
    <row r="56" spans="1:6" s="26" customFormat="1" x14ac:dyDescent="0.2">
      <c r="A56" s="138" t="s">
        <v>116</v>
      </c>
      <c r="B56" s="139" t="s">
        <v>401</v>
      </c>
      <c r="C56" s="140" t="s">
        <v>474</v>
      </c>
      <c r="D56" s="141">
        <v>68400</v>
      </c>
      <c r="E56" s="130">
        <v>53500</v>
      </c>
      <c r="F56" s="142">
        <f t="shared" si="0"/>
        <v>14900</v>
      </c>
    </row>
    <row r="57" spans="1:6" s="26" customFormat="1" ht="30" x14ac:dyDescent="0.2">
      <c r="A57" s="138" t="s">
        <v>475</v>
      </c>
      <c r="B57" s="139" t="s">
        <v>401</v>
      </c>
      <c r="C57" s="140" t="s">
        <v>476</v>
      </c>
      <c r="D57" s="141">
        <v>200</v>
      </c>
      <c r="E57" s="130">
        <v>200</v>
      </c>
      <c r="F57" s="142" t="str">
        <f t="shared" si="0"/>
        <v>-</v>
      </c>
    </row>
    <row r="58" spans="1:6" s="26" customFormat="1" x14ac:dyDescent="0.2">
      <c r="A58" s="138" t="s">
        <v>477</v>
      </c>
      <c r="B58" s="139" t="s">
        <v>401</v>
      </c>
      <c r="C58" s="140" t="s">
        <v>478</v>
      </c>
      <c r="D58" s="141">
        <v>200</v>
      </c>
      <c r="E58" s="130">
        <v>200</v>
      </c>
      <c r="F58" s="142" t="str">
        <f t="shared" si="0"/>
        <v>-</v>
      </c>
    </row>
    <row r="59" spans="1:6" s="26" customFormat="1" ht="120" x14ac:dyDescent="0.2">
      <c r="A59" s="144" t="s">
        <v>479</v>
      </c>
      <c r="B59" s="139" t="s">
        <v>401</v>
      </c>
      <c r="C59" s="140" t="s">
        <v>480</v>
      </c>
      <c r="D59" s="141">
        <v>200</v>
      </c>
      <c r="E59" s="130">
        <v>200</v>
      </c>
      <c r="F59" s="142" t="str">
        <f t="shared" si="0"/>
        <v>-</v>
      </c>
    </row>
    <row r="60" spans="1:6" s="26" customFormat="1" x14ac:dyDescent="0.2">
      <c r="A60" s="138" t="s">
        <v>414</v>
      </c>
      <c r="B60" s="139" t="s">
        <v>401</v>
      </c>
      <c r="C60" s="140" t="s">
        <v>481</v>
      </c>
      <c r="D60" s="141">
        <v>200</v>
      </c>
      <c r="E60" s="130">
        <v>200</v>
      </c>
      <c r="F60" s="142" t="str">
        <f t="shared" si="0"/>
        <v>-</v>
      </c>
    </row>
    <row r="61" spans="1:6" s="26" customFormat="1" ht="45" x14ac:dyDescent="0.2">
      <c r="A61" s="138" t="s">
        <v>482</v>
      </c>
      <c r="B61" s="139" t="s">
        <v>401</v>
      </c>
      <c r="C61" s="140" t="s">
        <v>483</v>
      </c>
      <c r="D61" s="141">
        <v>404200</v>
      </c>
      <c r="E61" s="130">
        <v>96200</v>
      </c>
      <c r="F61" s="142">
        <f t="shared" si="0"/>
        <v>308000</v>
      </c>
    </row>
    <row r="62" spans="1:6" s="26" customFormat="1" ht="30" x14ac:dyDescent="0.2">
      <c r="A62" s="138" t="s">
        <v>475</v>
      </c>
      <c r="B62" s="139" t="s">
        <v>401</v>
      </c>
      <c r="C62" s="140" t="s">
        <v>484</v>
      </c>
      <c r="D62" s="141">
        <v>404200</v>
      </c>
      <c r="E62" s="130">
        <v>96200</v>
      </c>
      <c r="F62" s="142">
        <f t="shared" si="0"/>
        <v>308000</v>
      </c>
    </row>
    <row r="63" spans="1:6" s="26" customFormat="1" x14ac:dyDescent="0.2">
      <c r="A63" s="138" t="s">
        <v>477</v>
      </c>
      <c r="B63" s="139" t="s">
        <v>401</v>
      </c>
      <c r="C63" s="140" t="s">
        <v>485</v>
      </c>
      <c r="D63" s="141">
        <v>404200</v>
      </c>
      <c r="E63" s="130">
        <v>96200</v>
      </c>
      <c r="F63" s="142">
        <f t="shared" si="0"/>
        <v>308000</v>
      </c>
    </row>
    <row r="64" spans="1:6" s="26" customFormat="1" ht="105" x14ac:dyDescent="0.2">
      <c r="A64" s="144" t="s">
        <v>486</v>
      </c>
      <c r="B64" s="139" t="s">
        <v>401</v>
      </c>
      <c r="C64" s="140" t="s">
        <v>487</v>
      </c>
      <c r="D64" s="141">
        <v>404200</v>
      </c>
      <c r="E64" s="130">
        <v>96200</v>
      </c>
      <c r="F64" s="142">
        <f t="shared" si="0"/>
        <v>308000</v>
      </c>
    </row>
    <row r="65" spans="1:6" s="26" customFormat="1" x14ac:dyDescent="0.2">
      <c r="A65" s="138" t="s">
        <v>116</v>
      </c>
      <c r="B65" s="139" t="s">
        <v>401</v>
      </c>
      <c r="C65" s="140" t="s">
        <v>488</v>
      </c>
      <c r="D65" s="141">
        <v>404200</v>
      </c>
      <c r="E65" s="130">
        <v>96200</v>
      </c>
      <c r="F65" s="142">
        <f t="shared" si="0"/>
        <v>308000</v>
      </c>
    </row>
    <row r="66" spans="1:6" s="26" customFormat="1" x14ac:dyDescent="0.2">
      <c r="A66" s="138" t="s">
        <v>489</v>
      </c>
      <c r="B66" s="139" t="s">
        <v>401</v>
      </c>
      <c r="C66" s="140" t="s">
        <v>490</v>
      </c>
      <c r="D66" s="141">
        <v>472700</v>
      </c>
      <c r="E66" s="130" t="s">
        <v>39</v>
      </c>
      <c r="F66" s="142">
        <f t="shared" si="0"/>
        <v>472700</v>
      </c>
    </row>
    <row r="67" spans="1:6" s="26" customFormat="1" ht="30" x14ac:dyDescent="0.2">
      <c r="A67" s="138" t="s">
        <v>475</v>
      </c>
      <c r="B67" s="139" t="s">
        <v>401</v>
      </c>
      <c r="C67" s="140" t="s">
        <v>491</v>
      </c>
      <c r="D67" s="141">
        <v>472700</v>
      </c>
      <c r="E67" s="130" t="s">
        <v>39</v>
      </c>
      <c r="F67" s="142">
        <f t="shared" si="0"/>
        <v>472700</v>
      </c>
    </row>
    <row r="68" spans="1:6" s="26" customFormat="1" x14ac:dyDescent="0.2">
      <c r="A68" s="138" t="s">
        <v>492</v>
      </c>
      <c r="B68" s="139" t="s">
        <v>401</v>
      </c>
      <c r="C68" s="140" t="s">
        <v>493</v>
      </c>
      <c r="D68" s="141">
        <v>472700</v>
      </c>
      <c r="E68" s="130" t="s">
        <v>39</v>
      </c>
      <c r="F68" s="142">
        <f t="shared" si="0"/>
        <v>472700</v>
      </c>
    </row>
    <row r="69" spans="1:6" s="26" customFormat="1" ht="75" x14ac:dyDescent="0.2">
      <c r="A69" s="138" t="s">
        <v>494</v>
      </c>
      <c r="B69" s="139" t="s">
        <v>401</v>
      </c>
      <c r="C69" s="140" t="s">
        <v>495</v>
      </c>
      <c r="D69" s="141">
        <v>472700</v>
      </c>
      <c r="E69" s="130" t="s">
        <v>39</v>
      </c>
      <c r="F69" s="142">
        <f t="shared" si="0"/>
        <v>472700</v>
      </c>
    </row>
    <row r="70" spans="1:6" s="26" customFormat="1" x14ac:dyDescent="0.2">
      <c r="A70" s="138" t="s">
        <v>496</v>
      </c>
      <c r="B70" s="139" t="s">
        <v>401</v>
      </c>
      <c r="C70" s="140" t="s">
        <v>497</v>
      </c>
      <c r="D70" s="141">
        <v>472700</v>
      </c>
      <c r="E70" s="130" t="s">
        <v>39</v>
      </c>
      <c r="F70" s="142">
        <f t="shared" si="0"/>
        <v>472700</v>
      </c>
    </row>
    <row r="71" spans="1:6" s="26" customFormat="1" x14ac:dyDescent="0.2">
      <c r="A71" s="138" t="s">
        <v>498</v>
      </c>
      <c r="B71" s="139" t="s">
        <v>401</v>
      </c>
      <c r="C71" s="140" t="s">
        <v>499</v>
      </c>
      <c r="D71" s="141">
        <v>3533900</v>
      </c>
      <c r="E71" s="130">
        <v>1058161.04</v>
      </c>
      <c r="F71" s="142">
        <f t="shared" si="0"/>
        <v>2475738.96</v>
      </c>
    </row>
    <row r="72" spans="1:6" s="26" customFormat="1" ht="30" x14ac:dyDescent="0.2">
      <c r="A72" s="138" t="s">
        <v>416</v>
      </c>
      <c r="B72" s="139" t="s">
        <v>401</v>
      </c>
      <c r="C72" s="140" t="s">
        <v>500</v>
      </c>
      <c r="D72" s="141">
        <v>455000</v>
      </c>
      <c r="E72" s="130">
        <v>70500</v>
      </c>
      <c r="F72" s="142">
        <f t="shared" si="0"/>
        <v>384500</v>
      </c>
    </row>
    <row r="73" spans="1:6" s="26" customFormat="1" ht="45" x14ac:dyDescent="0.2">
      <c r="A73" s="138" t="s">
        <v>418</v>
      </c>
      <c r="B73" s="139" t="s">
        <v>401</v>
      </c>
      <c r="C73" s="140" t="s">
        <v>501</v>
      </c>
      <c r="D73" s="141">
        <v>445000</v>
      </c>
      <c r="E73" s="130">
        <v>70500</v>
      </c>
      <c r="F73" s="142">
        <f t="shared" si="0"/>
        <v>374500</v>
      </c>
    </row>
    <row r="74" spans="1:6" s="26" customFormat="1" ht="90" x14ac:dyDescent="0.2">
      <c r="A74" s="144" t="s">
        <v>502</v>
      </c>
      <c r="B74" s="139" t="s">
        <v>401</v>
      </c>
      <c r="C74" s="140" t="s">
        <v>503</v>
      </c>
      <c r="D74" s="141">
        <v>245000</v>
      </c>
      <c r="E74" s="130">
        <v>70500</v>
      </c>
      <c r="F74" s="142">
        <f t="shared" si="0"/>
        <v>174500</v>
      </c>
    </row>
    <row r="75" spans="1:6" s="26" customFormat="1" x14ac:dyDescent="0.2">
      <c r="A75" s="138" t="s">
        <v>414</v>
      </c>
      <c r="B75" s="139" t="s">
        <v>401</v>
      </c>
      <c r="C75" s="140" t="s">
        <v>504</v>
      </c>
      <c r="D75" s="141">
        <v>245000</v>
      </c>
      <c r="E75" s="130">
        <v>70500</v>
      </c>
      <c r="F75" s="142">
        <f t="shared" si="0"/>
        <v>174500</v>
      </c>
    </row>
    <row r="76" spans="1:6" s="26" customFormat="1" ht="90" x14ac:dyDescent="0.2">
      <c r="A76" s="144" t="s">
        <v>505</v>
      </c>
      <c r="B76" s="139" t="s">
        <v>401</v>
      </c>
      <c r="C76" s="140" t="s">
        <v>506</v>
      </c>
      <c r="D76" s="141">
        <v>200000</v>
      </c>
      <c r="E76" s="130" t="s">
        <v>39</v>
      </c>
      <c r="F76" s="142">
        <f t="shared" si="0"/>
        <v>200000</v>
      </c>
    </row>
    <row r="77" spans="1:6" s="26" customFormat="1" x14ac:dyDescent="0.2">
      <c r="A77" s="138" t="s">
        <v>507</v>
      </c>
      <c r="B77" s="139" t="s">
        <v>401</v>
      </c>
      <c r="C77" s="140" t="s">
        <v>508</v>
      </c>
      <c r="D77" s="141">
        <v>200000</v>
      </c>
      <c r="E77" s="130" t="s">
        <v>39</v>
      </c>
      <c r="F77" s="142">
        <f t="shared" si="0"/>
        <v>200000</v>
      </c>
    </row>
    <row r="78" spans="1:6" s="26" customFormat="1" ht="45" x14ac:dyDescent="0.2">
      <c r="A78" s="138" t="s">
        <v>509</v>
      </c>
      <c r="B78" s="139" t="s">
        <v>401</v>
      </c>
      <c r="C78" s="140" t="s">
        <v>510</v>
      </c>
      <c r="D78" s="141">
        <v>10000</v>
      </c>
      <c r="E78" s="130" t="s">
        <v>39</v>
      </c>
      <c r="F78" s="142">
        <f t="shared" si="0"/>
        <v>10000</v>
      </c>
    </row>
    <row r="79" spans="1:6" s="26" customFormat="1" ht="90" x14ac:dyDescent="0.2">
      <c r="A79" s="144" t="s">
        <v>511</v>
      </c>
      <c r="B79" s="139" t="s">
        <v>401</v>
      </c>
      <c r="C79" s="140" t="s">
        <v>512</v>
      </c>
      <c r="D79" s="141">
        <v>10000</v>
      </c>
      <c r="E79" s="130" t="s">
        <v>39</v>
      </c>
      <c r="F79" s="142">
        <f t="shared" ref="F79:F142" si="1">IF(OR(D79="-",IF(E79="-",0,E79)&gt;=IF(D79="-",0,D79)),"-",IF(D79="-",0,D79)-IF(E79="-",0,E79))</f>
        <v>10000</v>
      </c>
    </row>
    <row r="80" spans="1:6" s="26" customFormat="1" x14ac:dyDescent="0.2">
      <c r="A80" s="138" t="s">
        <v>414</v>
      </c>
      <c r="B80" s="139" t="s">
        <v>401</v>
      </c>
      <c r="C80" s="140" t="s">
        <v>513</v>
      </c>
      <c r="D80" s="141">
        <v>10000</v>
      </c>
      <c r="E80" s="130" t="s">
        <v>39</v>
      </c>
      <c r="F80" s="142">
        <f t="shared" si="1"/>
        <v>10000</v>
      </c>
    </row>
    <row r="81" spans="1:6" s="26" customFormat="1" ht="60" x14ac:dyDescent="0.2">
      <c r="A81" s="138" t="s">
        <v>431</v>
      </c>
      <c r="B81" s="139" t="s">
        <v>401</v>
      </c>
      <c r="C81" s="140" t="s">
        <v>514</v>
      </c>
      <c r="D81" s="141">
        <v>1216600</v>
      </c>
      <c r="E81" s="130">
        <v>409009</v>
      </c>
      <c r="F81" s="142">
        <f t="shared" si="1"/>
        <v>807591</v>
      </c>
    </row>
    <row r="82" spans="1:6" s="26" customFormat="1" ht="30" x14ac:dyDescent="0.2">
      <c r="A82" s="138" t="s">
        <v>433</v>
      </c>
      <c r="B82" s="139" t="s">
        <v>401</v>
      </c>
      <c r="C82" s="140" t="s">
        <v>515</v>
      </c>
      <c r="D82" s="141">
        <v>1216600</v>
      </c>
      <c r="E82" s="130">
        <v>409009</v>
      </c>
      <c r="F82" s="142">
        <f t="shared" si="1"/>
        <v>807591</v>
      </c>
    </row>
    <row r="83" spans="1:6" s="26" customFormat="1" ht="150" x14ac:dyDescent="0.2">
      <c r="A83" s="144" t="s">
        <v>516</v>
      </c>
      <c r="B83" s="139" t="s">
        <v>401</v>
      </c>
      <c r="C83" s="140" t="s">
        <v>517</v>
      </c>
      <c r="D83" s="141">
        <v>450000</v>
      </c>
      <c r="E83" s="130">
        <v>213598</v>
      </c>
      <c r="F83" s="142">
        <f t="shared" si="1"/>
        <v>236402</v>
      </c>
    </row>
    <row r="84" spans="1:6" s="26" customFormat="1" x14ac:dyDescent="0.2">
      <c r="A84" s="138" t="s">
        <v>414</v>
      </c>
      <c r="B84" s="139" t="s">
        <v>401</v>
      </c>
      <c r="C84" s="140" t="s">
        <v>518</v>
      </c>
      <c r="D84" s="141">
        <v>450000</v>
      </c>
      <c r="E84" s="130">
        <v>213598</v>
      </c>
      <c r="F84" s="142">
        <f t="shared" si="1"/>
        <v>236402</v>
      </c>
    </row>
    <row r="85" spans="1:6" s="26" customFormat="1" ht="105" x14ac:dyDescent="0.2">
      <c r="A85" s="144" t="s">
        <v>519</v>
      </c>
      <c r="B85" s="139" t="s">
        <v>401</v>
      </c>
      <c r="C85" s="140" t="s">
        <v>520</v>
      </c>
      <c r="D85" s="141">
        <v>180000</v>
      </c>
      <c r="E85" s="130">
        <v>180000</v>
      </c>
      <c r="F85" s="142" t="str">
        <f t="shared" si="1"/>
        <v>-</v>
      </c>
    </row>
    <row r="86" spans="1:6" s="26" customFormat="1" x14ac:dyDescent="0.2">
      <c r="A86" s="138" t="s">
        <v>521</v>
      </c>
      <c r="B86" s="139" t="s">
        <v>401</v>
      </c>
      <c r="C86" s="140" t="s">
        <v>522</v>
      </c>
      <c r="D86" s="141">
        <v>180000</v>
      </c>
      <c r="E86" s="130">
        <v>180000</v>
      </c>
      <c r="F86" s="142" t="str">
        <f t="shared" si="1"/>
        <v>-</v>
      </c>
    </row>
    <row r="87" spans="1:6" s="26" customFormat="1" ht="105" x14ac:dyDescent="0.2">
      <c r="A87" s="144" t="s">
        <v>523</v>
      </c>
      <c r="B87" s="139" t="s">
        <v>401</v>
      </c>
      <c r="C87" s="140" t="s">
        <v>524</v>
      </c>
      <c r="D87" s="141">
        <v>150000</v>
      </c>
      <c r="E87" s="130">
        <v>6120</v>
      </c>
      <c r="F87" s="142">
        <f t="shared" si="1"/>
        <v>143880</v>
      </c>
    </row>
    <row r="88" spans="1:6" s="26" customFormat="1" x14ac:dyDescent="0.2">
      <c r="A88" s="138" t="s">
        <v>414</v>
      </c>
      <c r="B88" s="139" t="s">
        <v>401</v>
      </c>
      <c r="C88" s="140" t="s">
        <v>525</v>
      </c>
      <c r="D88" s="141">
        <v>150000</v>
      </c>
      <c r="E88" s="130">
        <v>6120</v>
      </c>
      <c r="F88" s="142">
        <f t="shared" si="1"/>
        <v>143880</v>
      </c>
    </row>
    <row r="89" spans="1:6" s="26" customFormat="1" ht="105" x14ac:dyDescent="0.2">
      <c r="A89" s="144" t="s">
        <v>526</v>
      </c>
      <c r="B89" s="139" t="s">
        <v>401</v>
      </c>
      <c r="C89" s="140" t="s">
        <v>527</v>
      </c>
      <c r="D89" s="141">
        <v>100000</v>
      </c>
      <c r="E89" s="130">
        <v>1800</v>
      </c>
      <c r="F89" s="142">
        <f t="shared" si="1"/>
        <v>98200</v>
      </c>
    </row>
    <row r="90" spans="1:6" s="26" customFormat="1" x14ac:dyDescent="0.2">
      <c r="A90" s="138" t="s">
        <v>414</v>
      </c>
      <c r="B90" s="139" t="s">
        <v>401</v>
      </c>
      <c r="C90" s="140" t="s">
        <v>528</v>
      </c>
      <c r="D90" s="141">
        <v>100000</v>
      </c>
      <c r="E90" s="130">
        <v>1800</v>
      </c>
      <c r="F90" s="142">
        <f t="shared" si="1"/>
        <v>98200</v>
      </c>
    </row>
    <row r="91" spans="1:6" s="26" customFormat="1" ht="105" x14ac:dyDescent="0.2">
      <c r="A91" s="144" t="s">
        <v>455</v>
      </c>
      <c r="B91" s="139" t="s">
        <v>401</v>
      </c>
      <c r="C91" s="140" t="s">
        <v>529</v>
      </c>
      <c r="D91" s="141">
        <v>24000</v>
      </c>
      <c r="E91" s="130" t="s">
        <v>39</v>
      </c>
      <c r="F91" s="142">
        <f t="shared" si="1"/>
        <v>24000</v>
      </c>
    </row>
    <row r="92" spans="1:6" s="26" customFormat="1" x14ac:dyDescent="0.2">
      <c r="A92" s="138" t="s">
        <v>414</v>
      </c>
      <c r="B92" s="139" t="s">
        <v>401</v>
      </c>
      <c r="C92" s="140" t="s">
        <v>530</v>
      </c>
      <c r="D92" s="141">
        <v>24000</v>
      </c>
      <c r="E92" s="130" t="s">
        <v>39</v>
      </c>
      <c r="F92" s="142">
        <f t="shared" si="1"/>
        <v>24000</v>
      </c>
    </row>
    <row r="93" spans="1:6" s="26" customFormat="1" ht="90" x14ac:dyDescent="0.2">
      <c r="A93" s="144" t="s">
        <v>531</v>
      </c>
      <c r="B93" s="139" t="s">
        <v>401</v>
      </c>
      <c r="C93" s="140" t="s">
        <v>532</v>
      </c>
      <c r="D93" s="141">
        <v>312600</v>
      </c>
      <c r="E93" s="130">
        <v>7491</v>
      </c>
      <c r="F93" s="142">
        <f t="shared" si="1"/>
        <v>305109</v>
      </c>
    </row>
    <row r="94" spans="1:6" s="26" customFormat="1" ht="30" x14ac:dyDescent="0.2">
      <c r="A94" s="138" t="s">
        <v>448</v>
      </c>
      <c r="B94" s="139" t="s">
        <v>401</v>
      </c>
      <c r="C94" s="140" t="s">
        <v>533</v>
      </c>
      <c r="D94" s="141">
        <v>312600</v>
      </c>
      <c r="E94" s="130">
        <v>7491</v>
      </c>
      <c r="F94" s="142">
        <f t="shared" si="1"/>
        <v>305109</v>
      </c>
    </row>
    <row r="95" spans="1:6" s="26" customFormat="1" ht="30" x14ac:dyDescent="0.2">
      <c r="A95" s="138" t="s">
        <v>534</v>
      </c>
      <c r="B95" s="139" t="s">
        <v>401</v>
      </c>
      <c r="C95" s="140" t="s">
        <v>535</v>
      </c>
      <c r="D95" s="141">
        <v>1485000</v>
      </c>
      <c r="E95" s="130">
        <v>291576.03999999998</v>
      </c>
      <c r="F95" s="142">
        <f t="shared" si="1"/>
        <v>1193423.96</v>
      </c>
    </row>
    <row r="96" spans="1:6" s="26" customFormat="1" ht="30" x14ac:dyDescent="0.2">
      <c r="A96" s="138" t="s">
        <v>536</v>
      </c>
      <c r="B96" s="139" t="s">
        <v>401</v>
      </c>
      <c r="C96" s="140" t="s">
        <v>537</v>
      </c>
      <c r="D96" s="141">
        <v>1485000</v>
      </c>
      <c r="E96" s="130">
        <v>291576.03999999998</v>
      </c>
      <c r="F96" s="142">
        <f t="shared" si="1"/>
        <v>1193423.96</v>
      </c>
    </row>
    <row r="97" spans="1:6" s="26" customFormat="1" ht="90" x14ac:dyDescent="0.2">
      <c r="A97" s="144" t="s">
        <v>538</v>
      </c>
      <c r="B97" s="139" t="s">
        <v>401</v>
      </c>
      <c r="C97" s="140" t="s">
        <v>539</v>
      </c>
      <c r="D97" s="141">
        <v>478700</v>
      </c>
      <c r="E97" s="130">
        <v>57965.04</v>
      </c>
      <c r="F97" s="142">
        <f t="shared" si="1"/>
        <v>420734.96</v>
      </c>
    </row>
    <row r="98" spans="1:6" s="26" customFormat="1" x14ac:dyDescent="0.2">
      <c r="A98" s="138" t="s">
        <v>414</v>
      </c>
      <c r="B98" s="139" t="s">
        <v>401</v>
      </c>
      <c r="C98" s="140" t="s">
        <v>540</v>
      </c>
      <c r="D98" s="141">
        <v>478700</v>
      </c>
      <c r="E98" s="130">
        <v>57965.04</v>
      </c>
      <c r="F98" s="142">
        <f t="shared" si="1"/>
        <v>420734.96</v>
      </c>
    </row>
    <row r="99" spans="1:6" s="26" customFormat="1" ht="75" x14ac:dyDescent="0.2">
      <c r="A99" s="138" t="s">
        <v>541</v>
      </c>
      <c r="B99" s="139" t="s">
        <v>401</v>
      </c>
      <c r="C99" s="140" t="s">
        <v>542</v>
      </c>
      <c r="D99" s="141">
        <v>200000</v>
      </c>
      <c r="E99" s="130">
        <v>50000</v>
      </c>
      <c r="F99" s="142">
        <f t="shared" si="1"/>
        <v>150000</v>
      </c>
    </row>
    <row r="100" spans="1:6" s="26" customFormat="1" x14ac:dyDescent="0.2">
      <c r="A100" s="138" t="s">
        <v>414</v>
      </c>
      <c r="B100" s="139" t="s">
        <v>401</v>
      </c>
      <c r="C100" s="140" t="s">
        <v>543</v>
      </c>
      <c r="D100" s="141">
        <v>200000</v>
      </c>
      <c r="E100" s="130">
        <v>50000</v>
      </c>
      <c r="F100" s="142">
        <f t="shared" si="1"/>
        <v>150000</v>
      </c>
    </row>
    <row r="101" spans="1:6" s="26" customFormat="1" ht="75" x14ac:dyDescent="0.2">
      <c r="A101" s="138" t="s">
        <v>544</v>
      </c>
      <c r="B101" s="139" t="s">
        <v>401</v>
      </c>
      <c r="C101" s="140" t="s">
        <v>545</v>
      </c>
      <c r="D101" s="141">
        <v>124100</v>
      </c>
      <c r="E101" s="130">
        <v>31011</v>
      </c>
      <c r="F101" s="142">
        <f t="shared" si="1"/>
        <v>93089</v>
      </c>
    </row>
    <row r="102" spans="1:6" s="26" customFormat="1" x14ac:dyDescent="0.2">
      <c r="A102" s="138" t="s">
        <v>450</v>
      </c>
      <c r="B102" s="139" t="s">
        <v>401</v>
      </c>
      <c r="C102" s="140" t="s">
        <v>546</v>
      </c>
      <c r="D102" s="141">
        <v>124100</v>
      </c>
      <c r="E102" s="130">
        <v>31011</v>
      </c>
      <c r="F102" s="142">
        <f t="shared" si="1"/>
        <v>93089</v>
      </c>
    </row>
    <row r="103" spans="1:6" s="26" customFormat="1" ht="135" x14ac:dyDescent="0.2">
      <c r="A103" s="144" t="s">
        <v>547</v>
      </c>
      <c r="B103" s="139" t="s">
        <v>401</v>
      </c>
      <c r="C103" s="140" t="s">
        <v>548</v>
      </c>
      <c r="D103" s="141">
        <v>682200</v>
      </c>
      <c r="E103" s="130">
        <v>152600</v>
      </c>
      <c r="F103" s="142">
        <f t="shared" si="1"/>
        <v>529600</v>
      </c>
    </row>
    <row r="104" spans="1:6" s="26" customFormat="1" x14ac:dyDescent="0.2">
      <c r="A104" s="138" t="s">
        <v>116</v>
      </c>
      <c r="B104" s="139" t="s">
        <v>401</v>
      </c>
      <c r="C104" s="140" t="s">
        <v>549</v>
      </c>
      <c r="D104" s="141">
        <v>682200</v>
      </c>
      <c r="E104" s="130">
        <v>152600</v>
      </c>
      <c r="F104" s="142">
        <f t="shared" si="1"/>
        <v>529600</v>
      </c>
    </row>
    <row r="105" spans="1:6" s="26" customFormat="1" ht="30" x14ac:dyDescent="0.2">
      <c r="A105" s="138" t="s">
        <v>475</v>
      </c>
      <c r="B105" s="139" t="s">
        <v>401</v>
      </c>
      <c r="C105" s="140" t="s">
        <v>550</v>
      </c>
      <c r="D105" s="141">
        <v>377300</v>
      </c>
      <c r="E105" s="130">
        <v>287076</v>
      </c>
      <c r="F105" s="142">
        <f t="shared" si="1"/>
        <v>90224</v>
      </c>
    </row>
    <row r="106" spans="1:6" s="26" customFormat="1" x14ac:dyDescent="0.2">
      <c r="A106" s="138" t="s">
        <v>492</v>
      </c>
      <c r="B106" s="139" t="s">
        <v>401</v>
      </c>
      <c r="C106" s="140" t="s">
        <v>551</v>
      </c>
      <c r="D106" s="141">
        <v>148700</v>
      </c>
      <c r="E106" s="130">
        <v>58619</v>
      </c>
      <c r="F106" s="142">
        <f t="shared" si="1"/>
        <v>90081</v>
      </c>
    </row>
    <row r="107" spans="1:6" s="26" customFormat="1" ht="75" x14ac:dyDescent="0.2">
      <c r="A107" s="138" t="s">
        <v>494</v>
      </c>
      <c r="B107" s="139" t="s">
        <v>401</v>
      </c>
      <c r="C107" s="140" t="s">
        <v>552</v>
      </c>
      <c r="D107" s="141">
        <v>148700</v>
      </c>
      <c r="E107" s="130">
        <v>58619</v>
      </c>
      <c r="F107" s="142">
        <f t="shared" si="1"/>
        <v>90081</v>
      </c>
    </row>
    <row r="108" spans="1:6" s="26" customFormat="1" x14ac:dyDescent="0.2">
      <c r="A108" s="138" t="s">
        <v>414</v>
      </c>
      <c r="B108" s="139" t="s">
        <v>401</v>
      </c>
      <c r="C108" s="140" t="s">
        <v>553</v>
      </c>
      <c r="D108" s="141">
        <v>90000</v>
      </c>
      <c r="E108" s="130" t="s">
        <v>39</v>
      </c>
      <c r="F108" s="142">
        <f t="shared" si="1"/>
        <v>90000</v>
      </c>
    </row>
    <row r="109" spans="1:6" s="26" customFormat="1" x14ac:dyDescent="0.2">
      <c r="A109" s="138" t="s">
        <v>507</v>
      </c>
      <c r="B109" s="139" t="s">
        <v>401</v>
      </c>
      <c r="C109" s="140" t="s">
        <v>554</v>
      </c>
      <c r="D109" s="141">
        <v>8700</v>
      </c>
      <c r="E109" s="130">
        <v>8619</v>
      </c>
      <c r="F109" s="142">
        <f t="shared" si="1"/>
        <v>81</v>
      </c>
    </row>
    <row r="110" spans="1:6" s="26" customFormat="1" x14ac:dyDescent="0.2">
      <c r="A110" s="138" t="s">
        <v>521</v>
      </c>
      <c r="B110" s="139" t="s">
        <v>401</v>
      </c>
      <c r="C110" s="140" t="s">
        <v>555</v>
      </c>
      <c r="D110" s="141">
        <v>50000</v>
      </c>
      <c r="E110" s="130">
        <v>50000</v>
      </c>
      <c r="F110" s="142" t="str">
        <f t="shared" si="1"/>
        <v>-</v>
      </c>
    </row>
    <row r="111" spans="1:6" s="26" customFormat="1" x14ac:dyDescent="0.2">
      <c r="A111" s="138" t="s">
        <v>477</v>
      </c>
      <c r="B111" s="139" t="s">
        <v>401</v>
      </c>
      <c r="C111" s="140" t="s">
        <v>556</v>
      </c>
      <c r="D111" s="141">
        <v>228600</v>
      </c>
      <c r="E111" s="130">
        <v>228457</v>
      </c>
      <c r="F111" s="142">
        <f t="shared" si="1"/>
        <v>143</v>
      </c>
    </row>
    <row r="112" spans="1:6" s="26" customFormat="1" ht="120" x14ac:dyDescent="0.2">
      <c r="A112" s="144" t="s">
        <v>557</v>
      </c>
      <c r="B112" s="139" t="s">
        <v>401</v>
      </c>
      <c r="C112" s="140" t="s">
        <v>558</v>
      </c>
      <c r="D112" s="141">
        <v>228600</v>
      </c>
      <c r="E112" s="130">
        <v>228457</v>
      </c>
      <c r="F112" s="142">
        <f t="shared" si="1"/>
        <v>143</v>
      </c>
    </row>
    <row r="113" spans="1:6" s="26" customFormat="1" ht="30" x14ac:dyDescent="0.2">
      <c r="A113" s="138" t="s">
        <v>559</v>
      </c>
      <c r="B113" s="139" t="s">
        <v>401</v>
      </c>
      <c r="C113" s="140" t="s">
        <v>560</v>
      </c>
      <c r="D113" s="141">
        <v>228600</v>
      </c>
      <c r="E113" s="130">
        <v>228457</v>
      </c>
      <c r="F113" s="142">
        <f t="shared" si="1"/>
        <v>143</v>
      </c>
    </row>
    <row r="114" spans="1:6" s="26" customFormat="1" ht="28.5" x14ac:dyDescent="0.2">
      <c r="A114" s="126" t="s">
        <v>561</v>
      </c>
      <c r="B114" s="127" t="s">
        <v>401</v>
      </c>
      <c r="C114" s="128" t="s">
        <v>562</v>
      </c>
      <c r="D114" s="129">
        <v>4247900</v>
      </c>
      <c r="E114" s="143">
        <v>1018800</v>
      </c>
      <c r="F114" s="131">
        <f t="shared" si="1"/>
        <v>3229100</v>
      </c>
    </row>
    <row r="115" spans="1:6" s="26" customFormat="1" ht="30" x14ac:dyDescent="0.2">
      <c r="A115" s="138" t="s">
        <v>563</v>
      </c>
      <c r="B115" s="139" t="s">
        <v>401</v>
      </c>
      <c r="C115" s="140" t="s">
        <v>564</v>
      </c>
      <c r="D115" s="141">
        <v>14900</v>
      </c>
      <c r="E115" s="130" t="s">
        <v>39</v>
      </c>
      <c r="F115" s="142">
        <f t="shared" si="1"/>
        <v>14900</v>
      </c>
    </row>
    <row r="116" spans="1:6" s="26" customFormat="1" ht="60" x14ac:dyDescent="0.2">
      <c r="A116" s="138" t="s">
        <v>565</v>
      </c>
      <c r="B116" s="139" t="s">
        <v>401</v>
      </c>
      <c r="C116" s="140" t="s">
        <v>566</v>
      </c>
      <c r="D116" s="141">
        <v>14900</v>
      </c>
      <c r="E116" s="130" t="s">
        <v>39</v>
      </c>
      <c r="F116" s="142">
        <f t="shared" si="1"/>
        <v>14900</v>
      </c>
    </row>
    <row r="117" spans="1:6" s="26" customFormat="1" ht="30" x14ac:dyDescent="0.2">
      <c r="A117" s="138" t="s">
        <v>567</v>
      </c>
      <c r="B117" s="139" t="s">
        <v>401</v>
      </c>
      <c r="C117" s="140" t="s">
        <v>568</v>
      </c>
      <c r="D117" s="141">
        <v>14900</v>
      </c>
      <c r="E117" s="130" t="s">
        <v>39</v>
      </c>
      <c r="F117" s="142">
        <f t="shared" si="1"/>
        <v>14900</v>
      </c>
    </row>
    <row r="118" spans="1:6" s="26" customFormat="1" ht="120" x14ac:dyDescent="0.2">
      <c r="A118" s="144" t="s">
        <v>569</v>
      </c>
      <c r="B118" s="139" t="s">
        <v>401</v>
      </c>
      <c r="C118" s="140" t="s">
        <v>570</v>
      </c>
      <c r="D118" s="141">
        <v>14900</v>
      </c>
      <c r="E118" s="130" t="s">
        <v>39</v>
      </c>
      <c r="F118" s="142">
        <f t="shared" si="1"/>
        <v>14900</v>
      </c>
    </row>
    <row r="119" spans="1:6" s="26" customFormat="1" x14ac:dyDescent="0.2">
      <c r="A119" s="138" t="s">
        <v>414</v>
      </c>
      <c r="B119" s="139" t="s">
        <v>401</v>
      </c>
      <c r="C119" s="140" t="s">
        <v>571</v>
      </c>
      <c r="D119" s="141">
        <v>14900</v>
      </c>
      <c r="E119" s="130" t="s">
        <v>39</v>
      </c>
      <c r="F119" s="142">
        <f t="shared" si="1"/>
        <v>14900</v>
      </c>
    </row>
    <row r="120" spans="1:6" s="26" customFormat="1" ht="45" x14ac:dyDescent="0.2">
      <c r="A120" s="138" t="s">
        <v>572</v>
      </c>
      <c r="B120" s="139" t="s">
        <v>401</v>
      </c>
      <c r="C120" s="140" t="s">
        <v>573</v>
      </c>
      <c r="D120" s="141">
        <v>4100100</v>
      </c>
      <c r="E120" s="130">
        <v>1018800</v>
      </c>
      <c r="F120" s="142">
        <f t="shared" si="1"/>
        <v>3081300</v>
      </c>
    </row>
    <row r="121" spans="1:6" s="26" customFormat="1" ht="60" x14ac:dyDescent="0.2">
      <c r="A121" s="138" t="s">
        <v>565</v>
      </c>
      <c r="B121" s="139" t="s">
        <v>401</v>
      </c>
      <c r="C121" s="140" t="s">
        <v>574</v>
      </c>
      <c r="D121" s="141">
        <v>4100100</v>
      </c>
      <c r="E121" s="130">
        <v>1018800</v>
      </c>
      <c r="F121" s="142">
        <f t="shared" si="1"/>
        <v>3081300</v>
      </c>
    </row>
    <row r="122" spans="1:6" s="26" customFormat="1" ht="30" x14ac:dyDescent="0.2">
      <c r="A122" s="138" t="s">
        <v>567</v>
      </c>
      <c r="B122" s="139" t="s">
        <v>401</v>
      </c>
      <c r="C122" s="140" t="s">
        <v>575</v>
      </c>
      <c r="D122" s="141">
        <v>4100100</v>
      </c>
      <c r="E122" s="130">
        <v>1018800</v>
      </c>
      <c r="F122" s="142">
        <f t="shared" si="1"/>
        <v>3081300</v>
      </c>
    </row>
    <row r="123" spans="1:6" s="26" customFormat="1" ht="105" x14ac:dyDescent="0.2">
      <c r="A123" s="144" t="s">
        <v>576</v>
      </c>
      <c r="B123" s="139" t="s">
        <v>401</v>
      </c>
      <c r="C123" s="140" t="s">
        <v>577</v>
      </c>
      <c r="D123" s="141">
        <v>25000</v>
      </c>
      <c r="E123" s="130" t="s">
        <v>39</v>
      </c>
      <c r="F123" s="142">
        <f t="shared" si="1"/>
        <v>25000</v>
      </c>
    </row>
    <row r="124" spans="1:6" s="26" customFormat="1" x14ac:dyDescent="0.2">
      <c r="A124" s="138" t="s">
        <v>414</v>
      </c>
      <c r="B124" s="139" t="s">
        <v>401</v>
      </c>
      <c r="C124" s="140" t="s">
        <v>578</v>
      </c>
      <c r="D124" s="141">
        <v>25000</v>
      </c>
      <c r="E124" s="130" t="s">
        <v>39</v>
      </c>
      <c r="F124" s="142">
        <f t="shared" si="1"/>
        <v>25000</v>
      </c>
    </row>
    <row r="125" spans="1:6" s="26" customFormat="1" ht="180" x14ac:dyDescent="0.2">
      <c r="A125" s="144" t="s">
        <v>579</v>
      </c>
      <c r="B125" s="139" t="s">
        <v>401</v>
      </c>
      <c r="C125" s="140" t="s">
        <v>580</v>
      </c>
      <c r="D125" s="141">
        <v>4075100</v>
      </c>
      <c r="E125" s="130">
        <v>1018800</v>
      </c>
      <c r="F125" s="142">
        <f t="shared" si="1"/>
        <v>3056300</v>
      </c>
    </row>
    <row r="126" spans="1:6" s="26" customFormat="1" x14ac:dyDescent="0.2">
      <c r="A126" s="138" t="s">
        <v>116</v>
      </c>
      <c r="B126" s="139" t="s">
        <v>401</v>
      </c>
      <c r="C126" s="140" t="s">
        <v>581</v>
      </c>
      <c r="D126" s="141">
        <v>4075100</v>
      </c>
      <c r="E126" s="130">
        <v>1018800</v>
      </c>
      <c r="F126" s="142">
        <f t="shared" si="1"/>
        <v>3056300</v>
      </c>
    </row>
    <row r="127" spans="1:6" s="26" customFormat="1" ht="30" x14ac:dyDescent="0.2">
      <c r="A127" s="138" t="s">
        <v>582</v>
      </c>
      <c r="B127" s="139" t="s">
        <v>401</v>
      </c>
      <c r="C127" s="140" t="s">
        <v>583</v>
      </c>
      <c r="D127" s="141">
        <v>132900</v>
      </c>
      <c r="E127" s="130" t="s">
        <v>39</v>
      </c>
      <c r="F127" s="142">
        <f t="shared" si="1"/>
        <v>132900</v>
      </c>
    </row>
    <row r="128" spans="1:6" s="26" customFormat="1" ht="60" x14ac:dyDescent="0.2">
      <c r="A128" s="138" t="s">
        <v>565</v>
      </c>
      <c r="B128" s="139" t="s">
        <v>401</v>
      </c>
      <c r="C128" s="140" t="s">
        <v>584</v>
      </c>
      <c r="D128" s="141">
        <v>32900</v>
      </c>
      <c r="E128" s="130" t="s">
        <v>39</v>
      </c>
      <c r="F128" s="142">
        <f t="shared" si="1"/>
        <v>32900</v>
      </c>
    </row>
    <row r="129" spans="1:6" s="26" customFormat="1" ht="30" x14ac:dyDescent="0.2">
      <c r="A129" s="138" t="s">
        <v>567</v>
      </c>
      <c r="B129" s="139" t="s">
        <v>401</v>
      </c>
      <c r="C129" s="140" t="s">
        <v>585</v>
      </c>
      <c r="D129" s="141">
        <v>32900</v>
      </c>
      <c r="E129" s="130" t="s">
        <v>39</v>
      </c>
      <c r="F129" s="142">
        <f t="shared" si="1"/>
        <v>32900</v>
      </c>
    </row>
    <row r="130" spans="1:6" s="26" customFormat="1" ht="90" x14ac:dyDescent="0.2">
      <c r="A130" s="144" t="s">
        <v>586</v>
      </c>
      <c r="B130" s="139" t="s">
        <v>401</v>
      </c>
      <c r="C130" s="140" t="s">
        <v>587</v>
      </c>
      <c r="D130" s="141">
        <v>32900</v>
      </c>
      <c r="E130" s="130" t="s">
        <v>39</v>
      </c>
      <c r="F130" s="142">
        <f t="shared" si="1"/>
        <v>32900</v>
      </c>
    </row>
    <row r="131" spans="1:6" s="26" customFormat="1" x14ac:dyDescent="0.2">
      <c r="A131" s="138" t="s">
        <v>414</v>
      </c>
      <c r="B131" s="139" t="s">
        <v>401</v>
      </c>
      <c r="C131" s="140" t="s">
        <v>588</v>
      </c>
      <c r="D131" s="141">
        <v>32900</v>
      </c>
      <c r="E131" s="130" t="s">
        <v>39</v>
      </c>
      <c r="F131" s="142">
        <f t="shared" si="1"/>
        <v>32900</v>
      </c>
    </row>
    <row r="132" spans="1:6" s="26" customFormat="1" ht="45" x14ac:dyDescent="0.2">
      <c r="A132" s="138" t="s">
        <v>589</v>
      </c>
      <c r="B132" s="139" t="s">
        <v>401</v>
      </c>
      <c r="C132" s="140" t="s">
        <v>590</v>
      </c>
      <c r="D132" s="141">
        <v>100000</v>
      </c>
      <c r="E132" s="130" t="s">
        <v>39</v>
      </c>
      <c r="F132" s="142">
        <f t="shared" si="1"/>
        <v>100000</v>
      </c>
    </row>
    <row r="133" spans="1:6" s="26" customFormat="1" x14ac:dyDescent="0.2">
      <c r="A133" s="138" t="s">
        <v>591</v>
      </c>
      <c r="B133" s="139" t="s">
        <v>401</v>
      </c>
      <c r="C133" s="140" t="s">
        <v>592</v>
      </c>
      <c r="D133" s="141">
        <v>100000</v>
      </c>
      <c r="E133" s="130" t="s">
        <v>39</v>
      </c>
      <c r="F133" s="142">
        <f t="shared" si="1"/>
        <v>100000</v>
      </c>
    </row>
    <row r="134" spans="1:6" s="26" customFormat="1" ht="105" x14ac:dyDescent="0.2">
      <c r="A134" s="144" t="s">
        <v>593</v>
      </c>
      <c r="B134" s="139" t="s">
        <v>401</v>
      </c>
      <c r="C134" s="140" t="s">
        <v>594</v>
      </c>
      <c r="D134" s="141">
        <v>100000</v>
      </c>
      <c r="E134" s="130" t="s">
        <v>39</v>
      </c>
      <c r="F134" s="142">
        <f t="shared" si="1"/>
        <v>100000</v>
      </c>
    </row>
    <row r="135" spans="1:6" s="26" customFormat="1" x14ac:dyDescent="0.2">
      <c r="A135" s="138" t="s">
        <v>414</v>
      </c>
      <c r="B135" s="139" t="s">
        <v>401</v>
      </c>
      <c r="C135" s="140" t="s">
        <v>595</v>
      </c>
      <c r="D135" s="141">
        <v>100000</v>
      </c>
      <c r="E135" s="130" t="s">
        <v>39</v>
      </c>
      <c r="F135" s="142">
        <f t="shared" si="1"/>
        <v>100000</v>
      </c>
    </row>
    <row r="136" spans="1:6" s="26" customFormat="1" ht="14.25" x14ac:dyDescent="0.2">
      <c r="A136" s="126" t="s">
        <v>596</v>
      </c>
      <c r="B136" s="127" t="s">
        <v>401</v>
      </c>
      <c r="C136" s="128" t="s">
        <v>597</v>
      </c>
      <c r="D136" s="129">
        <v>89887600</v>
      </c>
      <c r="E136" s="143">
        <v>6985857.9699999997</v>
      </c>
      <c r="F136" s="131">
        <f t="shared" si="1"/>
        <v>82901742.030000001</v>
      </c>
    </row>
    <row r="137" spans="1:6" s="26" customFormat="1" x14ac:dyDescent="0.2">
      <c r="A137" s="138" t="s">
        <v>598</v>
      </c>
      <c r="B137" s="139" t="s">
        <v>401</v>
      </c>
      <c r="C137" s="140" t="s">
        <v>599</v>
      </c>
      <c r="D137" s="141">
        <v>89752100</v>
      </c>
      <c r="E137" s="130">
        <v>6970857.9699999997</v>
      </c>
      <c r="F137" s="142">
        <f t="shared" si="1"/>
        <v>82781242.030000001</v>
      </c>
    </row>
    <row r="138" spans="1:6" s="26" customFormat="1" ht="30" x14ac:dyDescent="0.2">
      <c r="A138" s="138" t="s">
        <v>600</v>
      </c>
      <c r="B138" s="139" t="s">
        <v>401</v>
      </c>
      <c r="C138" s="140" t="s">
        <v>601</v>
      </c>
      <c r="D138" s="141">
        <v>89752100</v>
      </c>
      <c r="E138" s="130">
        <v>6970857.9699999997</v>
      </c>
      <c r="F138" s="142">
        <f t="shared" si="1"/>
        <v>82781242.030000001</v>
      </c>
    </row>
    <row r="139" spans="1:6" s="26" customFormat="1" ht="30" x14ac:dyDescent="0.2">
      <c r="A139" s="138" t="s">
        <v>602</v>
      </c>
      <c r="B139" s="139" t="s">
        <v>401</v>
      </c>
      <c r="C139" s="140" t="s">
        <v>603</v>
      </c>
      <c r="D139" s="141">
        <v>85059700</v>
      </c>
      <c r="E139" s="130">
        <v>6871304.9699999997</v>
      </c>
      <c r="F139" s="142">
        <f t="shared" si="1"/>
        <v>78188395.030000001</v>
      </c>
    </row>
    <row r="140" spans="1:6" s="26" customFormat="1" ht="90" x14ac:dyDescent="0.2">
      <c r="A140" s="144" t="s">
        <v>604</v>
      </c>
      <c r="B140" s="139" t="s">
        <v>401</v>
      </c>
      <c r="C140" s="140" t="s">
        <v>605</v>
      </c>
      <c r="D140" s="141">
        <v>37207400</v>
      </c>
      <c r="E140" s="130">
        <v>6821304.9699999997</v>
      </c>
      <c r="F140" s="142">
        <f t="shared" si="1"/>
        <v>30386095.030000001</v>
      </c>
    </row>
    <row r="141" spans="1:6" s="26" customFormat="1" x14ac:dyDescent="0.2">
      <c r="A141" s="138" t="s">
        <v>414</v>
      </c>
      <c r="B141" s="139" t="s">
        <v>401</v>
      </c>
      <c r="C141" s="140" t="s">
        <v>606</v>
      </c>
      <c r="D141" s="141">
        <v>37207400</v>
      </c>
      <c r="E141" s="130">
        <v>6821304.9699999997</v>
      </c>
      <c r="F141" s="142">
        <f t="shared" si="1"/>
        <v>30386095.030000001</v>
      </c>
    </row>
    <row r="142" spans="1:6" s="26" customFormat="1" ht="90" x14ac:dyDescent="0.2">
      <c r="A142" s="144" t="s">
        <v>607</v>
      </c>
      <c r="B142" s="139" t="s">
        <v>401</v>
      </c>
      <c r="C142" s="140" t="s">
        <v>608</v>
      </c>
      <c r="D142" s="141">
        <v>300000</v>
      </c>
      <c r="E142" s="130" t="s">
        <v>39</v>
      </c>
      <c r="F142" s="142">
        <f t="shared" si="1"/>
        <v>300000</v>
      </c>
    </row>
    <row r="143" spans="1:6" s="26" customFormat="1" x14ac:dyDescent="0.2">
      <c r="A143" s="138" t="s">
        <v>414</v>
      </c>
      <c r="B143" s="139" t="s">
        <v>401</v>
      </c>
      <c r="C143" s="140" t="s">
        <v>609</v>
      </c>
      <c r="D143" s="141">
        <v>300000</v>
      </c>
      <c r="E143" s="130" t="s">
        <v>39</v>
      </c>
      <c r="F143" s="142">
        <f t="shared" ref="F143:F206" si="2">IF(OR(D143="-",IF(E143="-",0,E143)&gt;=IF(D143="-",0,D143)),"-",IF(D143="-",0,D143)-IF(E143="-",0,E143))</f>
        <v>300000</v>
      </c>
    </row>
    <row r="144" spans="1:6" s="26" customFormat="1" ht="105" x14ac:dyDescent="0.2">
      <c r="A144" s="144" t="s">
        <v>610</v>
      </c>
      <c r="B144" s="139" t="s">
        <v>401</v>
      </c>
      <c r="C144" s="140" t="s">
        <v>611</v>
      </c>
      <c r="D144" s="141">
        <v>50000</v>
      </c>
      <c r="E144" s="130">
        <v>50000</v>
      </c>
      <c r="F144" s="142" t="str">
        <f t="shared" si="2"/>
        <v>-</v>
      </c>
    </row>
    <row r="145" spans="1:6" s="26" customFormat="1" ht="30" x14ac:dyDescent="0.2">
      <c r="A145" s="138" t="s">
        <v>559</v>
      </c>
      <c r="B145" s="139" t="s">
        <v>401</v>
      </c>
      <c r="C145" s="140" t="s">
        <v>612</v>
      </c>
      <c r="D145" s="141">
        <v>50000</v>
      </c>
      <c r="E145" s="130">
        <v>50000</v>
      </c>
      <c r="F145" s="142" t="str">
        <f t="shared" si="2"/>
        <v>-</v>
      </c>
    </row>
    <row r="146" spans="1:6" s="26" customFormat="1" ht="105" x14ac:dyDescent="0.2">
      <c r="A146" s="144" t="s">
        <v>613</v>
      </c>
      <c r="B146" s="139" t="s">
        <v>401</v>
      </c>
      <c r="C146" s="140" t="s">
        <v>614</v>
      </c>
      <c r="D146" s="141">
        <v>683000</v>
      </c>
      <c r="E146" s="130" t="s">
        <v>39</v>
      </c>
      <c r="F146" s="142">
        <f t="shared" si="2"/>
        <v>683000</v>
      </c>
    </row>
    <row r="147" spans="1:6" s="26" customFormat="1" x14ac:dyDescent="0.2">
      <c r="A147" s="138" t="s">
        <v>414</v>
      </c>
      <c r="B147" s="139" t="s">
        <v>401</v>
      </c>
      <c r="C147" s="140" t="s">
        <v>615</v>
      </c>
      <c r="D147" s="141">
        <v>683000</v>
      </c>
      <c r="E147" s="130" t="s">
        <v>39</v>
      </c>
      <c r="F147" s="142">
        <f t="shared" si="2"/>
        <v>683000</v>
      </c>
    </row>
    <row r="148" spans="1:6" s="26" customFormat="1" ht="90" x14ac:dyDescent="0.2">
      <c r="A148" s="144" t="s">
        <v>616</v>
      </c>
      <c r="B148" s="139" t="s">
        <v>401</v>
      </c>
      <c r="C148" s="140" t="s">
        <v>617</v>
      </c>
      <c r="D148" s="141">
        <v>3000000</v>
      </c>
      <c r="E148" s="130" t="s">
        <v>39</v>
      </c>
      <c r="F148" s="142">
        <f t="shared" si="2"/>
        <v>3000000</v>
      </c>
    </row>
    <row r="149" spans="1:6" s="26" customFormat="1" x14ac:dyDescent="0.2">
      <c r="A149" s="138" t="s">
        <v>414</v>
      </c>
      <c r="B149" s="139" t="s">
        <v>401</v>
      </c>
      <c r="C149" s="140" t="s">
        <v>618</v>
      </c>
      <c r="D149" s="141">
        <v>3000000</v>
      </c>
      <c r="E149" s="130" t="s">
        <v>39</v>
      </c>
      <c r="F149" s="142">
        <f t="shared" si="2"/>
        <v>3000000</v>
      </c>
    </row>
    <row r="150" spans="1:6" s="26" customFormat="1" ht="105" x14ac:dyDescent="0.2">
      <c r="A150" s="144" t="s">
        <v>619</v>
      </c>
      <c r="B150" s="139" t="s">
        <v>401</v>
      </c>
      <c r="C150" s="140" t="s">
        <v>620</v>
      </c>
      <c r="D150" s="141">
        <v>6833600</v>
      </c>
      <c r="E150" s="130" t="s">
        <v>39</v>
      </c>
      <c r="F150" s="142">
        <f t="shared" si="2"/>
        <v>6833600</v>
      </c>
    </row>
    <row r="151" spans="1:6" s="26" customFormat="1" x14ac:dyDescent="0.2">
      <c r="A151" s="138" t="s">
        <v>414</v>
      </c>
      <c r="B151" s="139" t="s">
        <v>401</v>
      </c>
      <c r="C151" s="140" t="s">
        <v>621</v>
      </c>
      <c r="D151" s="141">
        <v>6833600</v>
      </c>
      <c r="E151" s="130" t="s">
        <v>39</v>
      </c>
      <c r="F151" s="142">
        <f t="shared" si="2"/>
        <v>6833600</v>
      </c>
    </row>
    <row r="152" spans="1:6" s="26" customFormat="1" ht="90" x14ac:dyDescent="0.2">
      <c r="A152" s="144" t="s">
        <v>622</v>
      </c>
      <c r="B152" s="139" t="s">
        <v>401</v>
      </c>
      <c r="C152" s="140" t="s">
        <v>623</v>
      </c>
      <c r="D152" s="141">
        <v>36985700</v>
      </c>
      <c r="E152" s="130" t="s">
        <v>39</v>
      </c>
      <c r="F152" s="142">
        <f t="shared" si="2"/>
        <v>36985700</v>
      </c>
    </row>
    <row r="153" spans="1:6" s="26" customFormat="1" x14ac:dyDescent="0.2">
      <c r="A153" s="138" t="s">
        <v>414</v>
      </c>
      <c r="B153" s="139" t="s">
        <v>401</v>
      </c>
      <c r="C153" s="140" t="s">
        <v>624</v>
      </c>
      <c r="D153" s="141">
        <v>36985700</v>
      </c>
      <c r="E153" s="130" t="s">
        <v>39</v>
      </c>
      <c r="F153" s="142">
        <f t="shared" si="2"/>
        <v>36985700</v>
      </c>
    </row>
    <row r="154" spans="1:6" s="26" customFormat="1" ht="45" x14ac:dyDescent="0.2">
      <c r="A154" s="138" t="s">
        <v>625</v>
      </c>
      <c r="B154" s="139" t="s">
        <v>401</v>
      </c>
      <c r="C154" s="140" t="s">
        <v>626</v>
      </c>
      <c r="D154" s="141">
        <v>4692400</v>
      </c>
      <c r="E154" s="130">
        <v>99553</v>
      </c>
      <c r="F154" s="142">
        <f t="shared" si="2"/>
        <v>4592847</v>
      </c>
    </row>
    <row r="155" spans="1:6" s="26" customFormat="1" ht="90" x14ac:dyDescent="0.2">
      <c r="A155" s="144" t="s">
        <v>627</v>
      </c>
      <c r="B155" s="139" t="s">
        <v>401</v>
      </c>
      <c r="C155" s="140" t="s">
        <v>628</v>
      </c>
      <c r="D155" s="141">
        <v>50000</v>
      </c>
      <c r="E155" s="130" t="s">
        <v>39</v>
      </c>
      <c r="F155" s="142">
        <f t="shared" si="2"/>
        <v>50000</v>
      </c>
    </row>
    <row r="156" spans="1:6" s="26" customFormat="1" x14ac:dyDescent="0.2">
      <c r="A156" s="138" t="s">
        <v>414</v>
      </c>
      <c r="B156" s="139" t="s">
        <v>401</v>
      </c>
      <c r="C156" s="140" t="s">
        <v>629</v>
      </c>
      <c r="D156" s="141">
        <v>50000</v>
      </c>
      <c r="E156" s="130" t="s">
        <v>39</v>
      </c>
      <c r="F156" s="142">
        <f t="shared" si="2"/>
        <v>50000</v>
      </c>
    </row>
    <row r="157" spans="1:6" s="26" customFormat="1" ht="105" x14ac:dyDescent="0.2">
      <c r="A157" s="144" t="s">
        <v>630</v>
      </c>
      <c r="B157" s="139" t="s">
        <v>401</v>
      </c>
      <c r="C157" s="140" t="s">
        <v>631</v>
      </c>
      <c r="D157" s="141">
        <v>1804900</v>
      </c>
      <c r="E157" s="130" t="s">
        <v>39</v>
      </c>
      <c r="F157" s="142">
        <f t="shared" si="2"/>
        <v>1804900</v>
      </c>
    </row>
    <row r="158" spans="1:6" s="26" customFormat="1" x14ac:dyDescent="0.2">
      <c r="A158" s="138" t="s">
        <v>414</v>
      </c>
      <c r="B158" s="139" t="s">
        <v>401</v>
      </c>
      <c r="C158" s="140" t="s">
        <v>632</v>
      </c>
      <c r="D158" s="141">
        <v>1804900</v>
      </c>
      <c r="E158" s="130" t="s">
        <v>39</v>
      </c>
      <c r="F158" s="142">
        <f t="shared" si="2"/>
        <v>1804900</v>
      </c>
    </row>
    <row r="159" spans="1:6" s="26" customFormat="1" ht="90" x14ac:dyDescent="0.2">
      <c r="A159" s="144" t="s">
        <v>633</v>
      </c>
      <c r="B159" s="139" t="s">
        <v>401</v>
      </c>
      <c r="C159" s="140" t="s">
        <v>634</v>
      </c>
      <c r="D159" s="141">
        <v>900000</v>
      </c>
      <c r="E159" s="130">
        <v>99553</v>
      </c>
      <c r="F159" s="142">
        <f t="shared" si="2"/>
        <v>800447</v>
      </c>
    </row>
    <row r="160" spans="1:6" s="26" customFormat="1" x14ac:dyDescent="0.2">
      <c r="A160" s="138" t="s">
        <v>414</v>
      </c>
      <c r="B160" s="139" t="s">
        <v>401</v>
      </c>
      <c r="C160" s="140" t="s">
        <v>635</v>
      </c>
      <c r="D160" s="141">
        <v>900000</v>
      </c>
      <c r="E160" s="130">
        <v>99553</v>
      </c>
      <c r="F160" s="142">
        <f t="shared" si="2"/>
        <v>800447</v>
      </c>
    </row>
    <row r="161" spans="1:6" s="26" customFormat="1" ht="90" x14ac:dyDescent="0.2">
      <c r="A161" s="144" t="s">
        <v>636</v>
      </c>
      <c r="B161" s="139" t="s">
        <v>401</v>
      </c>
      <c r="C161" s="140" t="s">
        <v>637</v>
      </c>
      <c r="D161" s="141">
        <v>1937500</v>
      </c>
      <c r="E161" s="130" t="s">
        <v>39</v>
      </c>
      <c r="F161" s="142">
        <f t="shared" si="2"/>
        <v>1937500</v>
      </c>
    </row>
    <row r="162" spans="1:6" s="26" customFormat="1" x14ac:dyDescent="0.2">
      <c r="A162" s="138" t="s">
        <v>414</v>
      </c>
      <c r="B162" s="139" t="s">
        <v>401</v>
      </c>
      <c r="C162" s="140" t="s">
        <v>638</v>
      </c>
      <c r="D162" s="141">
        <v>1937500</v>
      </c>
      <c r="E162" s="130" t="s">
        <v>39</v>
      </c>
      <c r="F162" s="142">
        <f t="shared" si="2"/>
        <v>1937500</v>
      </c>
    </row>
    <row r="163" spans="1:6" s="26" customFormat="1" x14ac:dyDescent="0.2">
      <c r="A163" s="138" t="s">
        <v>639</v>
      </c>
      <c r="B163" s="139" t="s">
        <v>401</v>
      </c>
      <c r="C163" s="140" t="s">
        <v>640</v>
      </c>
      <c r="D163" s="141">
        <v>135500</v>
      </c>
      <c r="E163" s="130">
        <v>15000</v>
      </c>
      <c r="F163" s="142">
        <f t="shared" si="2"/>
        <v>120500</v>
      </c>
    </row>
    <row r="164" spans="1:6" s="26" customFormat="1" ht="60" x14ac:dyDescent="0.2">
      <c r="A164" s="138" t="s">
        <v>431</v>
      </c>
      <c r="B164" s="139" t="s">
        <v>401</v>
      </c>
      <c r="C164" s="140" t="s">
        <v>641</v>
      </c>
      <c r="D164" s="141">
        <v>35500</v>
      </c>
      <c r="E164" s="130" t="s">
        <v>39</v>
      </c>
      <c r="F164" s="142">
        <f t="shared" si="2"/>
        <v>35500</v>
      </c>
    </row>
    <row r="165" spans="1:6" s="26" customFormat="1" ht="30" x14ac:dyDescent="0.2">
      <c r="A165" s="138" t="s">
        <v>433</v>
      </c>
      <c r="B165" s="139" t="s">
        <v>401</v>
      </c>
      <c r="C165" s="140" t="s">
        <v>642</v>
      </c>
      <c r="D165" s="141">
        <v>35500</v>
      </c>
      <c r="E165" s="130" t="s">
        <v>39</v>
      </c>
      <c r="F165" s="142">
        <f t="shared" si="2"/>
        <v>35500</v>
      </c>
    </row>
    <row r="166" spans="1:6" s="26" customFormat="1" ht="105" x14ac:dyDescent="0.2">
      <c r="A166" s="144" t="s">
        <v>643</v>
      </c>
      <c r="B166" s="139" t="s">
        <v>401</v>
      </c>
      <c r="C166" s="140" t="s">
        <v>644</v>
      </c>
      <c r="D166" s="141">
        <v>35500</v>
      </c>
      <c r="E166" s="130" t="s">
        <v>39</v>
      </c>
      <c r="F166" s="142">
        <f t="shared" si="2"/>
        <v>35500</v>
      </c>
    </row>
    <row r="167" spans="1:6" s="26" customFormat="1" x14ac:dyDescent="0.2">
      <c r="A167" s="138" t="s">
        <v>414</v>
      </c>
      <c r="B167" s="139" t="s">
        <v>401</v>
      </c>
      <c r="C167" s="140" t="s">
        <v>645</v>
      </c>
      <c r="D167" s="141">
        <v>35500</v>
      </c>
      <c r="E167" s="130" t="s">
        <v>39</v>
      </c>
      <c r="F167" s="142">
        <f t="shared" si="2"/>
        <v>35500</v>
      </c>
    </row>
    <row r="168" spans="1:6" s="26" customFormat="1" ht="30" x14ac:dyDescent="0.2">
      <c r="A168" s="138" t="s">
        <v>534</v>
      </c>
      <c r="B168" s="139" t="s">
        <v>401</v>
      </c>
      <c r="C168" s="140" t="s">
        <v>646</v>
      </c>
      <c r="D168" s="141">
        <v>100000</v>
      </c>
      <c r="E168" s="130">
        <v>15000</v>
      </c>
      <c r="F168" s="142">
        <f t="shared" si="2"/>
        <v>85000</v>
      </c>
    </row>
    <row r="169" spans="1:6" s="26" customFormat="1" ht="30" x14ac:dyDescent="0.2">
      <c r="A169" s="138" t="s">
        <v>536</v>
      </c>
      <c r="B169" s="139" t="s">
        <v>401</v>
      </c>
      <c r="C169" s="140" t="s">
        <v>647</v>
      </c>
      <c r="D169" s="141">
        <v>100000</v>
      </c>
      <c r="E169" s="130">
        <v>15000</v>
      </c>
      <c r="F169" s="142">
        <f t="shared" si="2"/>
        <v>85000</v>
      </c>
    </row>
    <row r="170" spans="1:6" s="26" customFormat="1" ht="105" x14ac:dyDescent="0.2">
      <c r="A170" s="144" t="s">
        <v>648</v>
      </c>
      <c r="B170" s="139" t="s">
        <v>401</v>
      </c>
      <c r="C170" s="140" t="s">
        <v>649</v>
      </c>
      <c r="D170" s="141">
        <v>100000</v>
      </c>
      <c r="E170" s="130">
        <v>15000</v>
      </c>
      <c r="F170" s="142">
        <f t="shared" si="2"/>
        <v>85000</v>
      </c>
    </row>
    <row r="171" spans="1:6" s="26" customFormat="1" x14ac:dyDescent="0.2">
      <c r="A171" s="138" t="s">
        <v>414</v>
      </c>
      <c r="B171" s="139" t="s">
        <v>401</v>
      </c>
      <c r="C171" s="140" t="s">
        <v>650</v>
      </c>
      <c r="D171" s="141">
        <v>100000</v>
      </c>
      <c r="E171" s="130">
        <v>15000</v>
      </c>
      <c r="F171" s="142">
        <f t="shared" si="2"/>
        <v>85000</v>
      </c>
    </row>
    <row r="172" spans="1:6" s="26" customFormat="1" ht="14.25" x14ac:dyDescent="0.2">
      <c r="A172" s="126" t="s">
        <v>651</v>
      </c>
      <c r="B172" s="127" t="s">
        <v>401</v>
      </c>
      <c r="C172" s="128" t="s">
        <v>652</v>
      </c>
      <c r="D172" s="129">
        <v>340706400</v>
      </c>
      <c r="E172" s="143">
        <v>10213764.18</v>
      </c>
      <c r="F172" s="131">
        <f t="shared" si="2"/>
        <v>330492635.81999999</v>
      </c>
    </row>
    <row r="173" spans="1:6" s="26" customFormat="1" x14ac:dyDescent="0.2">
      <c r="A173" s="138" t="s">
        <v>653</v>
      </c>
      <c r="B173" s="139" t="s">
        <v>401</v>
      </c>
      <c r="C173" s="140" t="s">
        <v>654</v>
      </c>
      <c r="D173" s="141">
        <v>7055800</v>
      </c>
      <c r="E173" s="130">
        <v>1161682.83</v>
      </c>
      <c r="F173" s="142">
        <f t="shared" si="2"/>
        <v>5894117.1699999999</v>
      </c>
    </row>
    <row r="174" spans="1:6" s="26" customFormat="1" ht="45" x14ac:dyDescent="0.2">
      <c r="A174" s="138" t="s">
        <v>655</v>
      </c>
      <c r="B174" s="139" t="s">
        <v>401</v>
      </c>
      <c r="C174" s="140" t="s">
        <v>656</v>
      </c>
      <c r="D174" s="141">
        <v>4445100</v>
      </c>
      <c r="E174" s="130">
        <v>800000</v>
      </c>
      <c r="F174" s="142">
        <f t="shared" si="2"/>
        <v>3645100</v>
      </c>
    </row>
    <row r="175" spans="1:6" s="26" customFormat="1" x14ac:dyDescent="0.2">
      <c r="A175" s="138" t="s">
        <v>657</v>
      </c>
      <c r="B175" s="139" t="s">
        <v>401</v>
      </c>
      <c r="C175" s="140" t="s">
        <v>658</v>
      </c>
      <c r="D175" s="141">
        <v>4445100</v>
      </c>
      <c r="E175" s="130">
        <v>800000</v>
      </c>
      <c r="F175" s="142">
        <f t="shared" si="2"/>
        <v>3645100</v>
      </c>
    </row>
    <row r="176" spans="1:6" s="26" customFormat="1" ht="105" x14ac:dyDescent="0.2">
      <c r="A176" s="144" t="s">
        <v>659</v>
      </c>
      <c r="B176" s="139" t="s">
        <v>401</v>
      </c>
      <c r="C176" s="140" t="s">
        <v>660</v>
      </c>
      <c r="D176" s="141">
        <v>3645100</v>
      </c>
      <c r="E176" s="130" t="s">
        <v>39</v>
      </c>
      <c r="F176" s="142">
        <f t="shared" si="2"/>
        <v>3645100</v>
      </c>
    </row>
    <row r="177" spans="1:6" s="26" customFormat="1" x14ac:dyDescent="0.2">
      <c r="A177" s="138" t="s">
        <v>414</v>
      </c>
      <c r="B177" s="139" t="s">
        <v>401</v>
      </c>
      <c r="C177" s="140" t="s">
        <v>661</v>
      </c>
      <c r="D177" s="141">
        <v>3645100</v>
      </c>
      <c r="E177" s="130" t="s">
        <v>39</v>
      </c>
      <c r="F177" s="142">
        <f t="shared" si="2"/>
        <v>3645100</v>
      </c>
    </row>
    <row r="178" spans="1:6" s="26" customFormat="1" ht="120" x14ac:dyDescent="0.2">
      <c r="A178" s="144" t="s">
        <v>662</v>
      </c>
      <c r="B178" s="139" t="s">
        <v>401</v>
      </c>
      <c r="C178" s="140" t="s">
        <v>663</v>
      </c>
      <c r="D178" s="141">
        <v>800000</v>
      </c>
      <c r="E178" s="130">
        <v>800000</v>
      </c>
      <c r="F178" s="142" t="str">
        <f t="shared" si="2"/>
        <v>-</v>
      </c>
    </row>
    <row r="179" spans="1:6" s="26" customFormat="1" x14ac:dyDescent="0.2">
      <c r="A179" s="138" t="s">
        <v>414</v>
      </c>
      <c r="B179" s="139" t="s">
        <v>401</v>
      </c>
      <c r="C179" s="140" t="s">
        <v>664</v>
      </c>
      <c r="D179" s="141">
        <v>800000</v>
      </c>
      <c r="E179" s="130">
        <v>800000</v>
      </c>
      <c r="F179" s="142" t="str">
        <f t="shared" si="2"/>
        <v>-</v>
      </c>
    </row>
    <row r="180" spans="1:6" s="26" customFormat="1" ht="60" x14ac:dyDescent="0.2">
      <c r="A180" s="138" t="s">
        <v>665</v>
      </c>
      <c r="B180" s="139" t="s">
        <v>401</v>
      </c>
      <c r="C180" s="140" t="s">
        <v>666</v>
      </c>
      <c r="D180" s="141">
        <v>2560700</v>
      </c>
      <c r="E180" s="130">
        <v>361682.83</v>
      </c>
      <c r="F180" s="142">
        <f t="shared" si="2"/>
        <v>2199017.17</v>
      </c>
    </row>
    <row r="181" spans="1:6" s="26" customFormat="1" ht="30" x14ac:dyDescent="0.2">
      <c r="A181" s="138" t="s">
        <v>667</v>
      </c>
      <c r="B181" s="139" t="s">
        <v>401</v>
      </c>
      <c r="C181" s="140" t="s">
        <v>668</v>
      </c>
      <c r="D181" s="141">
        <v>2560700</v>
      </c>
      <c r="E181" s="130">
        <v>361682.83</v>
      </c>
      <c r="F181" s="142">
        <f t="shared" si="2"/>
        <v>2199017.17</v>
      </c>
    </row>
    <row r="182" spans="1:6" s="26" customFormat="1" ht="105" x14ac:dyDescent="0.2">
      <c r="A182" s="144" t="s">
        <v>669</v>
      </c>
      <c r="B182" s="139" t="s">
        <v>401</v>
      </c>
      <c r="C182" s="140" t="s">
        <v>670</v>
      </c>
      <c r="D182" s="141">
        <v>50000</v>
      </c>
      <c r="E182" s="130" t="s">
        <v>39</v>
      </c>
      <c r="F182" s="142">
        <f t="shared" si="2"/>
        <v>50000</v>
      </c>
    </row>
    <row r="183" spans="1:6" s="26" customFormat="1" ht="30" x14ac:dyDescent="0.2">
      <c r="A183" s="138" t="s">
        <v>671</v>
      </c>
      <c r="B183" s="139" t="s">
        <v>401</v>
      </c>
      <c r="C183" s="140" t="s">
        <v>672</v>
      </c>
      <c r="D183" s="141">
        <v>50000</v>
      </c>
      <c r="E183" s="130" t="s">
        <v>39</v>
      </c>
      <c r="F183" s="142">
        <f t="shared" si="2"/>
        <v>50000</v>
      </c>
    </row>
    <row r="184" spans="1:6" s="26" customFormat="1" ht="120" x14ac:dyDescent="0.2">
      <c r="A184" s="144" t="s">
        <v>673</v>
      </c>
      <c r="B184" s="139" t="s">
        <v>401</v>
      </c>
      <c r="C184" s="140" t="s">
        <v>674</v>
      </c>
      <c r="D184" s="141">
        <v>1740700</v>
      </c>
      <c r="E184" s="130">
        <v>248089.11</v>
      </c>
      <c r="F184" s="142">
        <f t="shared" si="2"/>
        <v>1492610.8900000001</v>
      </c>
    </row>
    <row r="185" spans="1:6" s="26" customFormat="1" x14ac:dyDescent="0.2">
      <c r="A185" s="138" t="s">
        <v>414</v>
      </c>
      <c r="B185" s="139" t="s">
        <v>401</v>
      </c>
      <c r="C185" s="140" t="s">
        <v>675</v>
      </c>
      <c r="D185" s="141">
        <v>1740700</v>
      </c>
      <c r="E185" s="130">
        <v>248089.11</v>
      </c>
      <c r="F185" s="142">
        <f t="shared" si="2"/>
        <v>1492610.8900000001</v>
      </c>
    </row>
    <row r="186" spans="1:6" s="26" customFormat="1" ht="105" x14ac:dyDescent="0.2">
      <c r="A186" s="144" t="s">
        <v>676</v>
      </c>
      <c r="B186" s="139" t="s">
        <v>401</v>
      </c>
      <c r="C186" s="140" t="s">
        <v>677</v>
      </c>
      <c r="D186" s="141">
        <v>770000</v>
      </c>
      <c r="E186" s="130">
        <v>113593.72</v>
      </c>
      <c r="F186" s="142">
        <f t="shared" si="2"/>
        <v>656406.28</v>
      </c>
    </row>
    <row r="187" spans="1:6" s="26" customFormat="1" x14ac:dyDescent="0.2">
      <c r="A187" s="138" t="s">
        <v>414</v>
      </c>
      <c r="B187" s="139" t="s">
        <v>401</v>
      </c>
      <c r="C187" s="140" t="s">
        <v>678</v>
      </c>
      <c r="D187" s="141">
        <v>710000</v>
      </c>
      <c r="E187" s="130">
        <v>106222.72</v>
      </c>
      <c r="F187" s="142">
        <f t="shared" si="2"/>
        <v>603777.28000000003</v>
      </c>
    </row>
    <row r="188" spans="1:6" s="26" customFormat="1" x14ac:dyDescent="0.2">
      <c r="A188" s="138" t="s">
        <v>446</v>
      </c>
      <c r="B188" s="139" t="s">
        <v>401</v>
      </c>
      <c r="C188" s="140" t="s">
        <v>679</v>
      </c>
      <c r="D188" s="141">
        <v>60000</v>
      </c>
      <c r="E188" s="130">
        <v>7371</v>
      </c>
      <c r="F188" s="142">
        <f t="shared" si="2"/>
        <v>52629</v>
      </c>
    </row>
    <row r="189" spans="1:6" s="26" customFormat="1" ht="30" x14ac:dyDescent="0.2">
      <c r="A189" s="138" t="s">
        <v>408</v>
      </c>
      <c r="B189" s="139" t="s">
        <v>401</v>
      </c>
      <c r="C189" s="140" t="s">
        <v>680</v>
      </c>
      <c r="D189" s="141">
        <v>50000</v>
      </c>
      <c r="E189" s="130" t="s">
        <v>39</v>
      </c>
      <c r="F189" s="142">
        <f t="shared" si="2"/>
        <v>50000</v>
      </c>
    </row>
    <row r="190" spans="1:6" s="26" customFormat="1" ht="30" x14ac:dyDescent="0.2">
      <c r="A190" s="138" t="s">
        <v>681</v>
      </c>
      <c r="B190" s="139" t="s">
        <v>401</v>
      </c>
      <c r="C190" s="140" t="s">
        <v>682</v>
      </c>
      <c r="D190" s="141">
        <v>50000</v>
      </c>
      <c r="E190" s="130" t="s">
        <v>39</v>
      </c>
      <c r="F190" s="142">
        <f t="shared" si="2"/>
        <v>50000</v>
      </c>
    </row>
    <row r="191" spans="1:6" s="26" customFormat="1" ht="90" x14ac:dyDescent="0.2">
      <c r="A191" s="144" t="s">
        <v>683</v>
      </c>
      <c r="B191" s="139" t="s">
        <v>401</v>
      </c>
      <c r="C191" s="140" t="s">
        <v>684</v>
      </c>
      <c r="D191" s="141">
        <v>50000</v>
      </c>
      <c r="E191" s="130" t="s">
        <v>39</v>
      </c>
      <c r="F191" s="142">
        <f t="shared" si="2"/>
        <v>50000</v>
      </c>
    </row>
    <row r="192" spans="1:6" s="26" customFormat="1" x14ac:dyDescent="0.2">
      <c r="A192" s="138" t="s">
        <v>414</v>
      </c>
      <c r="B192" s="139" t="s">
        <v>401</v>
      </c>
      <c r="C192" s="140" t="s">
        <v>685</v>
      </c>
      <c r="D192" s="141">
        <v>50000</v>
      </c>
      <c r="E192" s="130" t="s">
        <v>39</v>
      </c>
      <c r="F192" s="142">
        <f t="shared" si="2"/>
        <v>50000</v>
      </c>
    </row>
    <row r="193" spans="1:6" s="26" customFormat="1" x14ac:dyDescent="0.2">
      <c r="A193" s="138" t="s">
        <v>686</v>
      </c>
      <c r="B193" s="139" t="s">
        <v>401</v>
      </c>
      <c r="C193" s="140" t="s">
        <v>687</v>
      </c>
      <c r="D193" s="141">
        <v>47898600</v>
      </c>
      <c r="E193" s="130">
        <v>226316.52</v>
      </c>
      <c r="F193" s="142">
        <f t="shared" si="2"/>
        <v>47672283.479999997</v>
      </c>
    </row>
    <row r="194" spans="1:6" s="26" customFormat="1" ht="60" x14ac:dyDescent="0.2">
      <c r="A194" s="138" t="s">
        <v>665</v>
      </c>
      <c r="B194" s="139" t="s">
        <v>401</v>
      </c>
      <c r="C194" s="140" t="s">
        <v>688</v>
      </c>
      <c r="D194" s="141">
        <v>47898600</v>
      </c>
      <c r="E194" s="130">
        <v>226316.52</v>
      </c>
      <c r="F194" s="142">
        <f t="shared" si="2"/>
        <v>47672283.479999997</v>
      </c>
    </row>
    <row r="195" spans="1:6" s="26" customFormat="1" ht="45" x14ac:dyDescent="0.2">
      <c r="A195" s="138" t="s">
        <v>689</v>
      </c>
      <c r="B195" s="139" t="s">
        <v>401</v>
      </c>
      <c r="C195" s="140" t="s">
        <v>690</v>
      </c>
      <c r="D195" s="141">
        <v>47898600</v>
      </c>
      <c r="E195" s="130">
        <v>226316.52</v>
      </c>
      <c r="F195" s="142">
        <f t="shared" si="2"/>
        <v>47672283.479999997</v>
      </c>
    </row>
    <row r="196" spans="1:6" s="26" customFormat="1" ht="120" x14ac:dyDescent="0.2">
      <c r="A196" s="144" t="s">
        <v>691</v>
      </c>
      <c r="B196" s="139" t="s">
        <v>401</v>
      </c>
      <c r="C196" s="140" t="s">
        <v>692</v>
      </c>
      <c r="D196" s="141">
        <v>761300</v>
      </c>
      <c r="E196" s="130" t="s">
        <v>39</v>
      </c>
      <c r="F196" s="142">
        <f t="shared" si="2"/>
        <v>761300</v>
      </c>
    </row>
    <row r="197" spans="1:6" s="26" customFormat="1" x14ac:dyDescent="0.2">
      <c r="A197" s="138" t="s">
        <v>414</v>
      </c>
      <c r="B197" s="139" t="s">
        <v>401</v>
      </c>
      <c r="C197" s="140" t="s">
        <v>693</v>
      </c>
      <c r="D197" s="141">
        <v>761300</v>
      </c>
      <c r="E197" s="130" t="s">
        <v>39</v>
      </c>
      <c r="F197" s="142">
        <f t="shared" si="2"/>
        <v>761300</v>
      </c>
    </row>
    <row r="198" spans="1:6" s="26" customFormat="1" ht="120" x14ac:dyDescent="0.2">
      <c r="A198" s="144" t="s">
        <v>694</v>
      </c>
      <c r="B198" s="139" t="s">
        <v>401</v>
      </c>
      <c r="C198" s="140" t="s">
        <v>695</v>
      </c>
      <c r="D198" s="141">
        <v>250000</v>
      </c>
      <c r="E198" s="130">
        <v>27230.400000000001</v>
      </c>
      <c r="F198" s="142">
        <f t="shared" si="2"/>
        <v>222769.6</v>
      </c>
    </row>
    <row r="199" spans="1:6" s="26" customFormat="1" x14ac:dyDescent="0.2">
      <c r="A199" s="138" t="s">
        <v>414</v>
      </c>
      <c r="B199" s="139" t="s">
        <v>401</v>
      </c>
      <c r="C199" s="140" t="s">
        <v>696</v>
      </c>
      <c r="D199" s="141">
        <v>250000</v>
      </c>
      <c r="E199" s="130">
        <v>27230.400000000001</v>
      </c>
      <c r="F199" s="142">
        <f t="shared" si="2"/>
        <v>222769.6</v>
      </c>
    </row>
    <row r="200" spans="1:6" s="26" customFormat="1" ht="120" x14ac:dyDescent="0.2">
      <c r="A200" s="144" t="s">
        <v>697</v>
      </c>
      <c r="B200" s="139" t="s">
        <v>401</v>
      </c>
      <c r="C200" s="140" t="s">
        <v>698</v>
      </c>
      <c r="D200" s="141">
        <v>200000</v>
      </c>
      <c r="E200" s="130" t="s">
        <v>39</v>
      </c>
      <c r="F200" s="142">
        <f t="shared" si="2"/>
        <v>200000</v>
      </c>
    </row>
    <row r="201" spans="1:6" s="26" customFormat="1" x14ac:dyDescent="0.2">
      <c r="A201" s="138" t="s">
        <v>414</v>
      </c>
      <c r="B201" s="139" t="s">
        <v>401</v>
      </c>
      <c r="C201" s="140" t="s">
        <v>699</v>
      </c>
      <c r="D201" s="141">
        <v>200000</v>
      </c>
      <c r="E201" s="130" t="s">
        <v>39</v>
      </c>
      <c r="F201" s="142">
        <f t="shared" si="2"/>
        <v>200000</v>
      </c>
    </row>
    <row r="202" spans="1:6" s="26" customFormat="1" ht="150" x14ac:dyDescent="0.2">
      <c r="A202" s="144" t="s">
        <v>700</v>
      </c>
      <c r="B202" s="139" t="s">
        <v>401</v>
      </c>
      <c r="C202" s="140" t="s">
        <v>701</v>
      </c>
      <c r="D202" s="141">
        <v>2326700</v>
      </c>
      <c r="E202" s="130" t="s">
        <v>39</v>
      </c>
      <c r="F202" s="142">
        <f t="shared" si="2"/>
        <v>2326700</v>
      </c>
    </row>
    <row r="203" spans="1:6" s="26" customFormat="1" ht="45" x14ac:dyDescent="0.2">
      <c r="A203" s="138" t="s">
        <v>702</v>
      </c>
      <c r="B203" s="139" t="s">
        <v>401</v>
      </c>
      <c r="C203" s="140" t="s">
        <v>703</v>
      </c>
      <c r="D203" s="141">
        <v>2326700</v>
      </c>
      <c r="E203" s="130" t="s">
        <v>39</v>
      </c>
      <c r="F203" s="142">
        <f t="shared" si="2"/>
        <v>2326700</v>
      </c>
    </row>
    <row r="204" spans="1:6" s="26" customFormat="1" ht="135" x14ac:dyDescent="0.2">
      <c r="A204" s="144" t="s">
        <v>704</v>
      </c>
      <c r="B204" s="139" t="s">
        <v>401</v>
      </c>
      <c r="C204" s="140" t="s">
        <v>705</v>
      </c>
      <c r="D204" s="141">
        <v>44360600</v>
      </c>
      <c r="E204" s="130">
        <v>199086.12</v>
      </c>
      <c r="F204" s="142">
        <f t="shared" si="2"/>
        <v>44161513.880000003</v>
      </c>
    </row>
    <row r="205" spans="1:6" s="26" customFormat="1" ht="60" x14ac:dyDescent="0.2">
      <c r="A205" s="138" t="s">
        <v>706</v>
      </c>
      <c r="B205" s="139" t="s">
        <v>401</v>
      </c>
      <c r="C205" s="140" t="s">
        <v>707</v>
      </c>
      <c r="D205" s="141">
        <v>44360600</v>
      </c>
      <c r="E205" s="130">
        <v>199086.12</v>
      </c>
      <c r="F205" s="142">
        <f t="shared" si="2"/>
        <v>44161513.880000003</v>
      </c>
    </row>
    <row r="206" spans="1:6" s="26" customFormat="1" x14ac:dyDescent="0.2">
      <c r="A206" s="138" t="s">
        <v>708</v>
      </c>
      <c r="B206" s="139" t="s">
        <v>401</v>
      </c>
      <c r="C206" s="140" t="s">
        <v>709</v>
      </c>
      <c r="D206" s="141">
        <v>285752000</v>
      </c>
      <c r="E206" s="130">
        <v>8825764.8300000001</v>
      </c>
      <c r="F206" s="142">
        <f t="shared" si="2"/>
        <v>276926235.17000002</v>
      </c>
    </row>
    <row r="207" spans="1:6" s="26" customFormat="1" ht="30" x14ac:dyDescent="0.2">
      <c r="A207" s="138" t="s">
        <v>408</v>
      </c>
      <c r="B207" s="139" t="s">
        <v>401</v>
      </c>
      <c r="C207" s="140" t="s">
        <v>710</v>
      </c>
      <c r="D207" s="141">
        <v>7502900</v>
      </c>
      <c r="E207" s="130">
        <v>2569719.7999999998</v>
      </c>
      <c r="F207" s="142">
        <f t="shared" ref="F207:F270" si="3">IF(OR(D207="-",IF(E207="-",0,E207)&gt;=IF(D207="-",0,D207)),"-",IF(D207="-",0,D207)-IF(E207="-",0,E207))</f>
        <v>4933180.2</v>
      </c>
    </row>
    <row r="208" spans="1:6" s="26" customFormat="1" ht="45" x14ac:dyDescent="0.2">
      <c r="A208" s="138" t="s">
        <v>711</v>
      </c>
      <c r="B208" s="139" t="s">
        <v>401</v>
      </c>
      <c r="C208" s="140" t="s">
        <v>712</v>
      </c>
      <c r="D208" s="141">
        <v>7502900</v>
      </c>
      <c r="E208" s="130">
        <v>2569719.7999999998</v>
      </c>
      <c r="F208" s="142">
        <f t="shared" si="3"/>
        <v>4933180.2</v>
      </c>
    </row>
    <row r="209" spans="1:6" s="26" customFormat="1" ht="90" x14ac:dyDescent="0.2">
      <c r="A209" s="144" t="s">
        <v>713</v>
      </c>
      <c r="B209" s="139" t="s">
        <v>401</v>
      </c>
      <c r="C209" s="140" t="s">
        <v>714</v>
      </c>
      <c r="D209" s="141">
        <v>7502900</v>
      </c>
      <c r="E209" s="130">
        <v>2569719.7999999998</v>
      </c>
      <c r="F209" s="142">
        <f t="shared" si="3"/>
        <v>4933180.2</v>
      </c>
    </row>
    <row r="210" spans="1:6" s="26" customFormat="1" x14ac:dyDescent="0.2">
      <c r="A210" s="138" t="s">
        <v>414</v>
      </c>
      <c r="B210" s="139" t="s">
        <v>401</v>
      </c>
      <c r="C210" s="140" t="s">
        <v>715</v>
      </c>
      <c r="D210" s="141">
        <v>7502900</v>
      </c>
      <c r="E210" s="130">
        <v>2569719.7999999998</v>
      </c>
      <c r="F210" s="142">
        <f t="shared" si="3"/>
        <v>4933180.2</v>
      </c>
    </row>
    <row r="211" spans="1:6" s="26" customFormat="1" ht="45" x14ac:dyDescent="0.2">
      <c r="A211" s="138" t="s">
        <v>589</v>
      </c>
      <c r="B211" s="139" t="s">
        <v>401</v>
      </c>
      <c r="C211" s="140" t="s">
        <v>716</v>
      </c>
      <c r="D211" s="141">
        <v>44940300</v>
      </c>
      <c r="E211" s="130">
        <v>6158495.0300000003</v>
      </c>
      <c r="F211" s="142">
        <f t="shared" si="3"/>
        <v>38781804.969999999</v>
      </c>
    </row>
    <row r="212" spans="1:6" s="26" customFormat="1" ht="45" x14ac:dyDescent="0.2">
      <c r="A212" s="138" t="s">
        <v>717</v>
      </c>
      <c r="B212" s="139" t="s">
        <v>401</v>
      </c>
      <c r="C212" s="140" t="s">
        <v>718</v>
      </c>
      <c r="D212" s="141">
        <v>14193000</v>
      </c>
      <c r="E212" s="130">
        <v>3388724.7</v>
      </c>
      <c r="F212" s="142">
        <f t="shared" si="3"/>
        <v>10804275.300000001</v>
      </c>
    </row>
    <row r="213" spans="1:6" s="26" customFormat="1" ht="105" x14ac:dyDescent="0.2">
      <c r="A213" s="144" t="s">
        <v>719</v>
      </c>
      <c r="B213" s="139" t="s">
        <v>401</v>
      </c>
      <c r="C213" s="140" t="s">
        <v>720</v>
      </c>
      <c r="D213" s="141">
        <v>10909000</v>
      </c>
      <c r="E213" s="130">
        <v>3086211.7</v>
      </c>
      <c r="F213" s="142">
        <f t="shared" si="3"/>
        <v>7822788.2999999998</v>
      </c>
    </row>
    <row r="214" spans="1:6" s="26" customFormat="1" x14ac:dyDescent="0.2">
      <c r="A214" s="138" t="s">
        <v>446</v>
      </c>
      <c r="B214" s="139" t="s">
        <v>401</v>
      </c>
      <c r="C214" s="140" t="s">
        <v>721</v>
      </c>
      <c r="D214" s="141">
        <v>10909000</v>
      </c>
      <c r="E214" s="130">
        <v>3086211.7</v>
      </c>
      <c r="F214" s="142">
        <f t="shared" si="3"/>
        <v>7822788.2999999998</v>
      </c>
    </row>
    <row r="215" spans="1:6" s="26" customFormat="1" ht="105" x14ac:dyDescent="0.2">
      <c r="A215" s="144" t="s">
        <v>722</v>
      </c>
      <c r="B215" s="139" t="s">
        <v>401</v>
      </c>
      <c r="C215" s="140" t="s">
        <v>723</v>
      </c>
      <c r="D215" s="141">
        <v>2550100</v>
      </c>
      <c r="E215" s="130">
        <v>237513</v>
      </c>
      <c r="F215" s="142">
        <f t="shared" si="3"/>
        <v>2312587</v>
      </c>
    </row>
    <row r="216" spans="1:6" s="26" customFormat="1" x14ac:dyDescent="0.2">
      <c r="A216" s="138" t="s">
        <v>414</v>
      </c>
      <c r="B216" s="139" t="s">
        <v>401</v>
      </c>
      <c r="C216" s="140" t="s">
        <v>724</v>
      </c>
      <c r="D216" s="141">
        <v>2550100</v>
      </c>
      <c r="E216" s="130">
        <v>237513</v>
      </c>
      <c r="F216" s="142">
        <f t="shared" si="3"/>
        <v>2312587</v>
      </c>
    </row>
    <row r="217" spans="1:6" s="26" customFormat="1" ht="90" x14ac:dyDescent="0.2">
      <c r="A217" s="144" t="s">
        <v>725</v>
      </c>
      <c r="B217" s="139" t="s">
        <v>401</v>
      </c>
      <c r="C217" s="140" t="s">
        <v>726</v>
      </c>
      <c r="D217" s="141">
        <v>100000</v>
      </c>
      <c r="E217" s="130" t="s">
        <v>39</v>
      </c>
      <c r="F217" s="142">
        <f t="shared" si="3"/>
        <v>100000</v>
      </c>
    </row>
    <row r="218" spans="1:6" s="26" customFormat="1" x14ac:dyDescent="0.2">
      <c r="A218" s="138" t="s">
        <v>414</v>
      </c>
      <c r="B218" s="139" t="s">
        <v>401</v>
      </c>
      <c r="C218" s="140" t="s">
        <v>727</v>
      </c>
      <c r="D218" s="141">
        <v>100000</v>
      </c>
      <c r="E218" s="130" t="s">
        <v>39</v>
      </c>
      <c r="F218" s="142">
        <f t="shared" si="3"/>
        <v>100000</v>
      </c>
    </row>
    <row r="219" spans="1:6" s="26" customFormat="1" ht="105" x14ac:dyDescent="0.2">
      <c r="A219" s="144" t="s">
        <v>728</v>
      </c>
      <c r="B219" s="139" t="s">
        <v>401</v>
      </c>
      <c r="C219" s="140" t="s">
        <v>729</v>
      </c>
      <c r="D219" s="141">
        <v>568900</v>
      </c>
      <c r="E219" s="130" t="s">
        <v>39</v>
      </c>
      <c r="F219" s="142">
        <f t="shared" si="3"/>
        <v>568900</v>
      </c>
    </row>
    <row r="220" spans="1:6" s="26" customFormat="1" ht="30" x14ac:dyDescent="0.2">
      <c r="A220" s="138" t="s">
        <v>671</v>
      </c>
      <c r="B220" s="139" t="s">
        <v>401</v>
      </c>
      <c r="C220" s="140" t="s">
        <v>730</v>
      </c>
      <c r="D220" s="141">
        <v>568900</v>
      </c>
      <c r="E220" s="130" t="s">
        <v>39</v>
      </c>
      <c r="F220" s="142">
        <f t="shared" si="3"/>
        <v>568900</v>
      </c>
    </row>
    <row r="221" spans="1:6" s="26" customFormat="1" ht="150" x14ac:dyDescent="0.2">
      <c r="A221" s="144" t="s">
        <v>731</v>
      </c>
      <c r="B221" s="139" t="s">
        <v>401</v>
      </c>
      <c r="C221" s="140" t="s">
        <v>732</v>
      </c>
      <c r="D221" s="141">
        <v>65000</v>
      </c>
      <c r="E221" s="130">
        <v>65000</v>
      </c>
      <c r="F221" s="142" t="str">
        <f t="shared" si="3"/>
        <v>-</v>
      </c>
    </row>
    <row r="222" spans="1:6" s="26" customFormat="1" ht="30" x14ac:dyDescent="0.2">
      <c r="A222" s="138" t="s">
        <v>671</v>
      </c>
      <c r="B222" s="139" t="s">
        <v>401</v>
      </c>
      <c r="C222" s="140" t="s">
        <v>733</v>
      </c>
      <c r="D222" s="141">
        <v>65000</v>
      </c>
      <c r="E222" s="130">
        <v>65000</v>
      </c>
      <c r="F222" s="142" t="str">
        <f t="shared" si="3"/>
        <v>-</v>
      </c>
    </row>
    <row r="223" spans="1:6" s="26" customFormat="1" x14ac:dyDescent="0.2">
      <c r="A223" s="138" t="s">
        <v>591</v>
      </c>
      <c r="B223" s="139" t="s">
        <v>401</v>
      </c>
      <c r="C223" s="140" t="s">
        <v>734</v>
      </c>
      <c r="D223" s="141">
        <v>30747300</v>
      </c>
      <c r="E223" s="130">
        <v>2769770.33</v>
      </c>
      <c r="F223" s="142">
        <f t="shared" si="3"/>
        <v>27977529.670000002</v>
      </c>
    </row>
    <row r="224" spans="1:6" s="26" customFormat="1" ht="90" x14ac:dyDescent="0.2">
      <c r="A224" s="144" t="s">
        <v>735</v>
      </c>
      <c r="B224" s="139" t="s">
        <v>401</v>
      </c>
      <c r="C224" s="140" t="s">
        <v>736</v>
      </c>
      <c r="D224" s="141">
        <v>27660800</v>
      </c>
      <c r="E224" s="130">
        <v>2360320.33</v>
      </c>
      <c r="F224" s="142">
        <f t="shared" si="3"/>
        <v>25300479.670000002</v>
      </c>
    </row>
    <row r="225" spans="1:6" s="26" customFormat="1" ht="60" x14ac:dyDescent="0.2">
      <c r="A225" s="138" t="s">
        <v>737</v>
      </c>
      <c r="B225" s="139" t="s">
        <v>401</v>
      </c>
      <c r="C225" s="140" t="s">
        <v>738</v>
      </c>
      <c r="D225" s="141">
        <v>27092400</v>
      </c>
      <c r="E225" s="130">
        <v>2360320.33</v>
      </c>
      <c r="F225" s="142">
        <f t="shared" si="3"/>
        <v>24732079.670000002</v>
      </c>
    </row>
    <row r="226" spans="1:6" s="26" customFormat="1" x14ac:dyDescent="0.2">
      <c r="A226" s="138" t="s">
        <v>739</v>
      </c>
      <c r="B226" s="139" t="s">
        <v>401</v>
      </c>
      <c r="C226" s="140" t="s">
        <v>740</v>
      </c>
      <c r="D226" s="141">
        <v>568400</v>
      </c>
      <c r="E226" s="130" t="s">
        <v>39</v>
      </c>
      <c r="F226" s="142">
        <f t="shared" si="3"/>
        <v>568400</v>
      </c>
    </row>
    <row r="227" spans="1:6" s="26" customFormat="1" ht="90" x14ac:dyDescent="0.2">
      <c r="A227" s="144" t="s">
        <v>741</v>
      </c>
      <c r="B227" s="139" t="s">
        <v>401</v>
      </c>
      <c r="C227" s="140" t="s">
        <v>742</v>
      </c>
      <c r="D227" s="141">
        <v>2793000</v>
      </c>
      <c r="E227" s="130">
        <v>409450</v>
      </c>
      <c r="F227" s="142">
        <f t="shared" si="3"/>
        <v>2383550</v>
      </c>
    </row>
    <row r="228" spans="1:6" s="26" customFormat="1" x14ac:dyDescent="0.2">
      <c r="A228" s="138" t="s">
        <v>414</v>
      </c>
      <c r="B228" s="139" t="s">
        <v>401</v>
      </c>
      <c r="C228" s="140" t="s">
        <v>743</v>
      </c>
      <c r="D228" s="141">
        <v>2793000</v>
      </c>
      <c r="E228" s="130">
        <v>409450</v>
      </c>
      <c r="F228" s="142">
        <f t="shared" si="3"/>
        <v>2383550</v>
      </c>
    </row>
    <row r="229" spans="1:6" s="26" customFormat="1" ht="105" x14ac:dyDescent="0.2">
      <c r="A229" s="144" t="s">
        <v>744</v>
      </c>
      <c r="B229" s="139" t="s">
        <v>401</v>
      </c>
      <c r="C229" s="140" t="s">
        <v>745</v>
      </c>
      <c r="D229" s="141">
        <v>293500</v>
      </c>
      <c r="E229" s="130" t="s">
        <v>39</v>
      </c>
      <c r="F229" s="142">
        <f t="shared" si="3"/>
        <v>293500</v>
      </c>
    </row>
    <row r="230" spans="1:6" s="26" customFormat="1" x14ac:dyDescent="0.2">
      <c r="A230" s="138" t="s">
        <v>414</v>
      </c>
      <c r="B230" s="139" t="s">
        <v>401</v>
      </c>
      <c r="C230" s="140" t="s">
        <v>746</v>
      </c>
      <c r="D230" s="141">
        <v>293500</v>
      </c>
      <c r="E230" s="130" t="s">
        <v>39</v>
      </c>
      <c r="F230" s="142">
        <f t="shared" si="3"/>
        <v>293500</v>
      </c>
    </row>
    <row r="231" spans="1:6" s="26" customFormat="1" ht="60" x14ac:dyDescent="0.2">
      <c r="A231" s="138" t="s">
        <v>747</v>
      </c>
      <c r="B231" s="139" t="s">
        <v>401</v>
      </c>
      <c r="C231" s="140" t="s">
        <v>748</v>
      </c>
      <c r="D231" s="141">
        <v>233308800</v>
      </c>
      <c r="E231" s="130">
        <v>97550</v>
      </c>
      <c r="F231" s="142">
        <f t="shared" si="3"/>
        <v>233211250</v>
      </c>
    </row>
    <row r="232" spans="1:6" s="26" customFormat="1" ht="30" x14ac:dyDescent="0.2">
      <c r="A232" s="138" t="s">
        <v>749</v>
      </c>
      <c r="B232" s="139" t="s">
        <v>401</v>
      </c>
      <c r="C232" s="140" t="s">
        <v>750</v>
      </c>
      <c r="D232" s="141">
        <v>233308800</v>
      </c>
      <c r="E232" s="130">
        <v>97550</v>
      </c>
      <c r="F232" s="142">
        <f t="shared" si="3"/>
        <v>233211250</v>
      </c>
    </row>
    <row r="233" spans="1:6" s="26" customFormat="1" ht="105" x14ac:dyDescent="0.2">
      <c r="A233" s="144" t="s">
        <v>751</v>
      </c>
      <c r="B233" s="139" t="s">
        <v>401</v>
      </c>
      <c r="C233" s="140" t="s">
        <v>752</v>
      </c>
      <c r="D233" s="141">
        <v>565000</v>
      </c>
      <c r="E233" s="130">
        <v>65000</v>
      </c>
      <c r="F233" s="142">
        <f t="shared" si="3"/>
        <v>500000</v>
      </c>
    </row>
    <row r="234" spans="1:6" s="26" customFormat="1" x14ac:dyDescent="0.2">
      <c r="A234" s="138" t="s">
        <v>414</v>
      </c>
      <c r="B234" s="139" t="s">
        <v>401</v>
      </c>
      <c r="C234" s="140" t="s">
        <v>753</v>
      </c>
      <c r="D234" s="141">
        <v>565000</v>
      </c>
      <c r="E234" s="130">
        <v>65000</v>
      </c>
      <c r="F234" s="142">
        <f t="shared" si="3"/>
        <v>500000</v>
      </c>
    </row>
    <row r="235" spans="1:6" s="26" customFormat="1" ht="120" x14ac:dyDescent="0.2">
      <c r="A235" s="144" t="s">
        <v>754</v>
      </c>
      <c r="B235" s="139" t="s">
        <v>401</v>
      </c>
      <c r="C235" s="140" t="s">
        <v>755</v>
      </c>
      <c r="D235" s="141">
        <v>1616400</v>
      </c>
      <c r="E235" s="130">
        <v>32550</v>
      </c>
      <c r="F235" s="142">
        <f t="shared" si="3"/>
        <v>1583850</v>
      </c>
    </row>
    <row r="236" spans="1:6" s="26" customFormat="1" ht="30" x14ac:dyDescent="0.2">
      <c r="A236" s="138" t="s">
        <v>671</v>
      </c>
      <c r="B236" s="139" t="s">
        <v>401</v>
      </c>
      <c r="C236" s="140" t="s">
        <v>756</v>
      </c>
      <c r="D236" s="141">
        <v>635000</v>
      </c>
      <c r="E236" s="130" t="s">
        <v>39</v>
      </c>
      <c r="F236" s="142">
        <f t="shared" si="3"/>
        <v>635000</v>
      </c>
    </row>
    <row r="237" spans="1:6" s="26" customFormat="1" x14ac:dyDescent="0.2">
      <c r="A237" s="138" t="s">
        <v>414</v>
      </c>
      <c r="B237" s="139" t="s">
        <v>401</v>
      </c>
      <c r="C237" s="140" t="s">
        <v>757</v>
      </c>
      <c r="D237" s="141">
        <v>981400</v>
      </c>
      <c r="E237" s="130">
        <v>32550</v>
      </c>
      <c r="F237" s="142">
        <f t="shared" si="3"/>
        <v>948850</v>
      </c>
    </row>
    <row r="238" spans="1:6" s="26" customFormat="1" ht="150" x14ac:dyDescent="0.2">
      <c r="A238" s="144" t="s">
        <v>758</v>
      </c>
      <c r="B238" s="139" t="s">
        <v>401</v>
      </c>
      <c r="C238" s="140" t="s">
        <v>759</v>
      </c>
      <c r="D238" s="141">
        <v>2087300</v>
      </c>
      <c r="E238" s="130" t="s">
        <v>39</v>
      </c>
      <c r="F238" s="142">
        <f t="shared" si="3"/>
        <v>2087300</v>
      </c>
    </row>
    <row r="239" spans="1:6" s="26" customFormat="1" x14ac:dyDescent="0.2">
      <c r="A239" s="138" t="s">
        <v>414</v>
      </c>
      <c r="B239" s="139" t="s">
        <v>401</v>
      </c>
      <c r="C239" s="140" t="s">
        <v>760</v>
      </c>
      <c r="D239" s="141">
        <v>2087300</v>
      </c>
      <c r="E239" s="130" t="s">
        <v>39</v>
      </c>
      <c r="F239" s="142">
        <f t="shared" si="3"/>
        <v>2087300</v>
      </c>
    </row>
    <row r="240" spans="1:6" s="26" customFormat="1" ht="150" x14ac:dyDescent="0.2">
      <c r="A240" s="144" t="s">
        <v>761</v>
      </c>
      <c r="B240" s="139" t="s">
        <v>401</v>
      </c>
      <c r="C240" s="140" t="s">
        <v>762</v>
      </c>
      <c r="D240" s="141">
        <v>3553000</v>
      </c>
      <c r="E240" s="130" t="s">
        <v>39</v>
      </c>
      <c r="F240" s="142">
        <f t="shared" si="3"/>
        <v>3553000</v>
      </c>
    </row>
    <row r="241" spans="1:6" s="26" customFormat="1" x14ac:dyDescent="0.2">
      <c r="A241" s="138" t="s">
        <v>414</v>
      </c>
      <c r="B241" s="139" t="s">
        <v>401</v>
      </c>
      <c r="C241" s="140" t="s">
        <v>763</v>
      </c>
      <c r="D241" s="141">
        <v>3553000</v>
      </c>
      <c r="E241" s="130" t="s">
        <v>39</v>
      </c>
      <c r="F241" s="142">
        <f t="shared" si="3"/>
        <v>3553000</v>
      </c>
    </row>
    <row r="242" spans="1:6" s="26" customFormat="1" ht="195" x14ac:dyDescent="0.2">
      <c r="A242" s="144" t="s">
        <v>764</v>
      </c>
      <c r="B242" s="139" t="s">
        <v>401</v>
      </c>
      <c r="C242" s="140" t="s">
        <v>765</v>
      </c>
      <c r="D242" s="141">
        <v>687600</v>
      </c>
      <c r="E242" s="130" t="s">
        <v>39</v>
      </c>
      <c r="F242" s="142">
        <f t="shared" si="3"/>
        <v>687600</v>
      </c>
    </row>
    <row r="243" spans="1:6" s="26" customFormat="1" x14ac:dyDescent="0.2">
      <c r="A243" s="138" t="s">
        <v>414</v>
      </c>
      <c r="B243" s="139" t="s">
        <v>401</v>
      </c>
      <c r="C243" s="140" t="s">
        <v>766</v>
      </c>
      <c r="D243" s="141">
        <v>687600</v>
      </c>
      <c r="E243" s="130" t="s">
        <v>39</v>
      </c>
      <c r="F243" s="142">
        <f t="shared" si="3"/>
        <v>687600</v>
      </c>
    </row>
    <row r="244" spans="1:6" s="26" customFormat="1" ht="165" x14ac:dyDescent="0.2">
      <c r="A244" s="144" t="s">
        <v>767</v>
      </c>
      <c r="B244" s="139" t="s">
        <v>401</v>
      </c>
      <c r="C244" s="140" t="s">
        <v>768</v>
      </c>
      <c r="D244" s="141">
        <v>382300</v>
      </c>
      <c r="E244" s="130" t="s">
        <v>39</v>
      </c>
      <c r="F244" s="142">
        <f t="shared" si="3"/>
        <v>382300</v>
      </c>
    </row>
    <row r="245" spans="1:6" s="26" customFormat="1" x14ac:dyDescent="0.2">
      <c r="A245" s="138" t="s">
        <v>414</v>
      </c>
      <c r="B245" s="139" t="s">
        <v>401</v>
      </c>
      <c r="C245" s="140" t="s">
        <v>769</v>
      </c>
      <c r="D245" s="141">
        <v>382300</v>
      </c>
      <c r="E245" s="130" t="s">
        <v>39</v>
      </c>
      <c r="F245" s="142">
        <f t="shared" si="3"/>
        <v>382300</v>
      </c>
    </row>
    <row r="246" spans="1:6" s="26" customFormat="1" ht="135" x14ac:dyDescent="0.2">
      <c r="A246" s="144" t="s">
        <v>770</v>
      </c>
      <c r="B246" s="139" t="s">
        <v>401</v>
      </c>
      <c r="C246" s="140" t="s">
        <v>771</v>
      </c>
      <c r="D246" s="141">
        <v>224417200</v>
      </c>
      <c r="E246" s="130" t="s">
        <v>39</v>
      </c>
      <c r="F246" s="142">
        <f t="shared" si="3"/>
        <v>224417200</v>
      </c>
    </row>
    <row r="247" spans="1:6" s="26" customFormat="1" x14ac:dyDescent="0.2">
      <c r="A247" s="138" t="s">
        <v>414</v>
      </c>
      <c r="B247" s="139" t="s">
        <v>401</v>
      </c>
      <c r="C247" s="140" t="s">
        <v>772</v>
      </c>
      <c r="D247" s="141">
        <v>224417200</v>
      </c>
      <c r="E247" s="130" t="s">
        <v>39</v>
      </c>
      <c r="F247" s="142">
        <f t="shared" si="3"/>
        <v>224417200</v>
      </c>
    </row>
    <row r="248" spans="1:6" s="26" customFormat="1" ht="14.25" x14ac:dyDescent="0.2">
      <c r="A248" s="126" t="s">
        <v>773</v>
      </c>
      <c r="B248" s="127" t="s">
        <v>401</v>
      </c>
      <c r="C248" s="128" t="s">
        <v>774</v>
      </c>
      <c r="D248" s="129">
        <v>2700000</v>
      </c>
      <c r="E248" s="143">
        <v>599000</v>
      </c>
      <c r="F248" s="131">
        <f t="shared" si="3"/>
        <v>2101000</v>
      </c>
    </row>
    <row r="249" spans="1:6" s="26" customFormat="1" x14ac:dyDescent="0.2">
      <c r="A249" s="138" t="s">
        <v>775</v>
      </c>
      <c r="B249" s="139" t="s">
        <v>401</v>
      </c>
      <c r="C249" s="140" t="s">
        <v>776</v>
      </c>
      <c r="D249" s="141">
        <v>2700000</v>
      </c>
      <c r="E249" s="130">
        <v>599000</v>
      </c>
      <c r="F249" s="142">
        <f t="shared" si="3"/>
        <v>2101000</v>
      </c>
    </row>
    <row r="250" spans="1:6" s="26" customFormat="1" ht="45" x14ac:dyDescent="0.2">
      <c r="A250" s="138" t="s">
        <v>777</v>
      </c>
      <c r="B250" s="139" t="s">
        <v>401</v>
      </c>
      <c r="C250" s="140" t="s">
        <v>778</v>
      </c>
      <c r="D250" s="141">
        <v>2700000</v>
      </c>
      <c r="E250" s="130">
        <v>599000</v>
      </c>
      <c r="F250" s="142">
        <f t="shared" si="3"/>
        <v>2101000</v>
      </c>
    </row>
    <row r="251" spans="1:6" s="26" customFormat="1" ht="30" x14ac:dyDescent="0.2">
      <c r="A251" s="138" t="s">
        <v>779</v>
      </c>
      <c r="B251" s="139" t="s">
        <v>401</v>
      </c>
      <c r="C251" s="140" t="s">
        <v>780</v>
      </c>
      <c r="D251" s="141">
        <v>2700000</v>
      </c>
      <c r="E251" s="130">
        <v>599000</v>
      </c>
      <c r="F251" s="142">
        <f t="shared" si="3"/>
        <v>2101000</v>
      </c>
    </row>
    <row r="252" spans="1:6" s="26" customFormat="1" ht="90" x14ac:dyDescent="0.2">
      <c r="A252" s="144" t="s">
        <v>781</v>
      </c>
      <c r="B252" s="139" t="s">
        <v>401</v>
      </c>
      <c r="C252" s="140" t="s">
        <v>782</v>
      </c>
      <c r="D252" s="141">
        <v>2700000</v>
      </c>
      <c r="E252" s="130">
        <v>599000</v>
      </c>
      <c r="F252" s="142">
        <f t="shared" si="3"/>
        <v>2101000</v>
      </c>
    </row>
    <row r="253" spans="1:6" s="26" customFormat="1" x14ac:dyDescent="0.2">
      <c r="A253" s="138" t="s">
        <v>414</v>
      </c>
      <c r="B253" s="139" t="s">
        <v>401</v>
      </c>
      <c r="C253" s="140" t="s">
        <v>783</v>
      </c>
      <c r="D253" s="141">
        <v>2700000</v>
      </c>
      <c r="E253" s="130">
        <v>599000</v>
      </c>
      <c r="F253" s="142">
        <f t="shared" si="3"/>
        <v>2101000</v>
      </c>
    </row>
    <row r="254" spans="1:6" s="26" customFormat="1" ht="14.25" x14ac:dyDescent="0.2">
      <c r="A254" s="126" t="s">
        <v>784</v>
      </c>
      <c r="B254" s="127" t="s">
        <v>401</v>
      </c>
      <c r="C254" s="128" t="s">
        <v>785</v>
      </c>
      <c r="D254" s="129">
        <v>30000</v>
      </c>
      <c r="E254" s="143">
        <v>15000</v>
      </c>
      <c r="F254" s="131">
        <f t="shared" si="3"/>
        <v>15000</v>
      </c>
    </row>
    <row r="255" spans="1:6" s="26" customFormat="1" ht="30" x14ac:dyDescent="0.2">
      <c r="A255" s="138" t="s">
        <v>786</v>
      </c>
      <c r="B255" s="139" t="s">
        <v>401</v>
      </c>
      <c r="C255" s="140" t="s">
        <v>787</v>
      </c>
      <c r="D255" s="141">
        <v>30000</v>
      </c>
      <c r="E255" s="130">
        <v>15000</v>
      </c>
      <c r="F255" s="142">
        <f t="shared" si="3"/>
        <v>15000</v>
      </c>
    </row>
    <row r="256" spans="1:6" s="26" customFormat="1" ht="30" x14ac:dyDescent="0.2">
      <c r="A256" s="138" t="s">
        <v>416</v>
      </c>
      <c r="B256" s="139" t="s">
        <v>401</v>
      </c>
      <c r="C256" s="140" t="s">
        <v>788</v>
      </c>
      <c r="D256" s="141">
        <v>30000</v>
      </c>
      <c r="E256" s="130">
        <v>15000</v>
      </c>
      <c r="F256" s="142">
        <f t="shared" si="3"/>
        <v>15000</v>
      </c>
    </row>
    <row r="257" spans="1:6" s="26" customFormat="1" ht="45" x14ac:dyDescent="0.2">
      <c r="A257" s="138" t="s">
        <v>418</v>
      </c>
      <c r="B257" s="139" t="s">
        <v>401</v>
      </c>
      <c r="C257" s="140" t="s">
        <v>789</v>
      </c>
      <c r="D257" s="141">
        <v>30000</v>
      </c>
      <c r="E257" s="130">
        <v>15000</v>
      </c>
      <c r="F257" s="142">
        <f t="shared" si="3"/>
        <v>15000</v>
      </c>
    </row>
    <row r="258" spans="1:6" s="26" customFormat="1" ht="75" x14ac:dyDescent="0.2">
      <c r="A258" s="138" t="s">
        <v>420</v>
      </c>
      <c r="B258" s="139" t="s">
        <v>401</v>
      </c>
      <c r="C258" s="140" t="s">
        <v>790</v>
      </c>
      <c r="D258" s="141">
        <v>30000</v>
      </c>
      <c r="E258" s="130">
        <v>15000</v>
      </c>
      <c r="F258" s="142">
        <f t="shared" si="3"/>
        <v>15000</v>
      </c>
    </row>
    <row r="259" spans="1:6" s="26" customFormat="1" x14ac:dyDescent="0.2">
      <c r="A259" s="138" t="s">
        <v>414</v>
      </c>
      <c r="B259" s="139" t="s">
        <v>401</v>
      </c>
      <c r="C259" s="140" t="s">
        <v>791</v>
      </c>
      <c r="D259" s="141">
        <v>30000</v>
      </c>
      <c r="E259" s="130">
        <v>15000</v>
      </c>
      <c r="F259" s="142">
        <f t="shared" si="3"/>
        <v>15000</v>
      </c>
    </row>
    <row r="260" spans="1:6" s="26" customFormat="1" ht="14.25" x14ac:dyDescent="0.2">
      <c r="A260" s="126" t="s">
        <v>792</v>
      </c>
      <c r="B260" s="127" t="s">
        <v>401</v>
      </c>
      <c r="C260" s="128" t="s">
        <v>793</v>
      </c>
      <c r="D260" s="129">
        <v>125159900</v>
      </c>
      <c r="E260" s="143">
        <v>8892066.8599999994</v>
      </c>
      <c r="F260" s="131">
        <f t="shared" si="3"/>
        <v>116267833.14</v>
      </c>
    </row>
    <row r="261" spans="1:6" s="26" customFormat="1" x14ac:dyDescent="0.2">
      <c r="A261" s="138" t="s">
        <v>794</v>
      </c>
      <c r="B261" s="139" t="s">
        <v>401</v>
      </c>
      <c r="C261" s="140" t="s">
        <v>795</v>
      </c>
      <c r="D261" s="141">
        <v>125159900</v>
      </c>
      <c r="E261" s="130">
        <v>8892066.8599999994</v>
      </c>
      <c r="F261" s="142">
        <f t="shared" si="3"/>
        <v>116267833.14</v>
      </c>
    </row>
    <row r="262" spans="1:6" s="26" customFormat="1" ht="30" x14ac:dyDescent="0.2">
      <c r="A262" s="138" t="s">
        <v>796</v>
      </c>
      <c r="B262" s="139" t="s">
        <v>401</v>
      </c>
      <c r="C262" s="140" t="s">
        <v>797</v>
      </c>
      <c r="D262" s="141">
        <v>125149700</v>
      </c>
      <c r="E262" s="130">
        <v>8882338.3100000005</v>
      </c>
      <c r="F262" s="142">
        <f t="shared" si="3"/>
        <v>116267361.69</v>
      </c>
    </row>
    <row r="263" spans="1:6" s="26" customFormat="1" ht="45" x14ac:dyDescent="0.2">
      <c r="A263" s="138" t="s">
        <v>798</v>
      </c>
      <c r="B263" s="139" t="s">
        <v>401</v>
      </c>
      <c r="C263" s="140" t="s">
        <v>799</v>
      </c>
      <c r="D263" s="141">
        <v>17955100</v>
      </c>
      <c r="E263" s="130">
        <v>2916227.75</v>
      </c>
      <c r="F263" s="142">
        <f t="shared" si="3"/>
        <v>15038872.25</v>
      </c>
    </row>
    <row r="264" spans="1:6" s="26" customFormat="1" ht="120" x14ac:dyDescent="0.2">
      <c r="A264" s="144" t="s">
        <v>800</v>
      </c>
      <c r="B264" s="139" t="s">
        <v>401</v>
      </c>
      <c r="C264" s="140" t="s">
        <v>801</v>
      </c>
      <c r="D264" s="141">
        <v>17955100</v>
      </c>
      <c r="E264" s="130">
        <v>2916227.75</v>
      </c>
      <c r="F264" s="142">
        <f t="shared" si="3"/>
        <v>15038872.25</v>
      </c>
    </row>
    <row r="265" spans="1:6" s="26" customFormat="1" ht="60" x14ac:dyDescent="0.2">
      <c r="A265" s="138" t="s">
        <v>737</v>
      </c>
      <c r="B265" s="139" t="s">
        <v>401</v>
      </c>
      <c r="C265" s="140" t="s">
        <v>802</v>
      </c>
      <c r="D265" s="141">
        <v>14218600</v>
      </c>
      <c r="E265" s="130">
        <v>2916227.75</v>
      </c>
      <c r="F265" s="142">
        <f t="shared" si="3"/>
        <v>11302372.25</v>
      </c>
    </row>
    <row r="266" spans="1:6" s="26" customFormat="1" x14ac:dyDescent="0.2">
      <c r="A266" s="138" t="s">
        <v>739</v>
      </c>
      <c r="B266" s="139" t="s">
        <v>401</v>
      </c>
      <c r="C266" s="140" t="s">
        <v>803</v>
      </c>
      <c r="D266" s="141">
        <v>3736500</v>
      </c>
      <c r="E266" s="130" t="s">
        <v>39</v>
      </c>
      <c r="F266" s="142">
        <f t="shared" si="3"/>
        <v>3736500</v>
      </c>
    </row>
    <row r="267" spans="1:6" s="26" customFormat="1" x14ac:dyDescent="0.2">
      <c r="A267" s="138" t="s">
        <v>804</v>
      </c>
      <c r="B267" s="139" t="s">
        <v>401</v>
      </c>
      <c r="C267" s="140" t="s">
        <v>805</v>
      </c>
      <c r="D267" s="141">
        <v>101626200</v>
      </c>
      <c r="E267" s="130">
        <v>5946885.5599999996</v>
      </c>
      <c r="F267" s="142">
        <f t="shared" si="3"/>
        <v>95679314.439999998</v>
      </c>
    </row>
    <row r="268" spans="1:6" s="26" customFormat="1" ht="75" x14ac:dyDescent="0.2">
      <c r="A268" s="144" t="s">
        <v>806</v>
      </c>
      <c r="B268" s="139" t="s">
        <v>401</v>
      </c>
      <c r="C268" s="140" t="s">
        <v>807</v>
      </c>
      <c r="D268" s="141">
        <v>21995200</v>
      </c>
      <c r="E268" s="130">
        <v>3817185.56</v>
      </c>
      <c r="F268" s="142">
        <f t="shared" si="3"/>
        <v>18178014.440000001</v>
      </c>
    </row>
    <row r="269" spans="1:6" s="26" customFormat="1" ht="60" x14ac:dyDescent="0.2">
      <c r="A269" s="138" t="s">
        <v>737</v>
      </c>
      <c r="B269" s="139" t="s">
        <v>401</v>
      </c>
      <c r="C269" s="140" t="s">
        <v>808</v>
      </c>
      <c r="D269" s="141">
        <v>21144000</v>
      </c>
      <c r="E269" s="130">
        <v>3817185.56</v>
      </c>
      <c r="F269" s="142">
        <f t="shared" si="3"/>
        <v>17326814.440000001</v>
      </c>
    </row>
    <row r="270" spans="1:6" s="26" customFormat="1" x14ac:dyDescent="0.2">
      <c r="A270" s="138" t="s">
        <v>739</v>
      </c>
      <c r="B270" s="139" t="s">
        <v>401</v>
      </c>
      <c r="C270" s="140" t="s">
        <v>809</v>
      </c>
      <c r="D270" s="141">
        <v>851200</v>
      </c>
      <c r="E270" s="130" t="s">
        <v>39</v>
      </c>
      <c r="F270" s="142">
        <f t="shared" si="3"/>
        <v>851200</v>
      </c>
    </row>
    <row r="271" spans="1:6" s="26" customFormat="1" ht="105" x14ac:dyDescent="0.2">
      <c r="A271" s="144" t="s">
        <v>810</v>
      </c>
      <c r="B271" s="139" t="s">
        <v>401</v>
      </c>
      <c r="C271" s="140" t="s">
        <v>811</v>
      </c>
      <c r="D271" s="141">
        <v>8560000</v>
      </c>
      <c r="E271" s="130">
        <v>2129700</v>
      </c>
      <c r="F271" s="142">
        <f t="shared" ref="F271:F305" si="4">IF(OR(D271="-",IF(E271="-",0,E271)&gt;=IF(D271="-",0,D271)),"-",IF(D271="-",0,D271)-IF(E271="-",0,E271))</f>
        <v>6430300</v>
      </c>
    </row>
    <row r="272" spans="1:6" s="26" customFormat="1" x14ac:dyDescent="0.2">
      <c r="A272" s="138" t="s">
        <v>116</v>
      </c>
      <c r="B272" s="139" t="s">
        <v>401</v>
      </c>
      <c r="C272" s="140" t="s">
        <v>812</v>
      </c>
      <c r="D272" s="141">
        <v>8560000</v>
      </c>
      <c r="E272" s="130">
        <v>2129700</v>
      </c>
      <c r="F272" s="142">
        <f t="shared" si="4"/>
        <v>6430300</v>
      </c>
    </row>
    <row r="273" spans="1:6" s="26" customFormat="1" ht="60" x14ac:dyDescent="0.2">
      <c r="A273" s="138" t="s">
        <v>813</v>
      </c>
      <c r="B273" s="139" t="s">
        <v>401</v>
      </c>
      <c r="C273" s="140" t="s">
        <v>814</v>
      </c>
      <c r="D273" s="141">
        <v>71071000</v>
      </c>
      <c r="E273" s="130" t="s">
        <v>39</v>
      </c>
      <c r="F273" s="142">
        <f t="shared" si="4"/>
        <v>71071000</v>
      </c>
    </row>
    <row r="274" spans="1:6" s="26" customFormat="1" x14ac:dyDescent="0.2">
      <c r="A274" s="138" t="s">
        <v>739</v>
      </c>
      <c r="B274" s="139" t="s">
        <v>401</v>
      </c>
      <c r="C274" s="140" t="s">
        <v>815</v>
      </c>
      <c r="D274" s="141">
        <v>71071000</v>
      </c>
      <c r="E274" s="130" t="s">
        <v>39</v>
      </c>
      <c r="F274" s="142">
        <f t="shared" si="4"/>
        <v>71071000</v>
      </c>
    </row>
    <row r="275" spans="1:6" s="26" customFormat="1" ht="30" x14ac:dyDescent="0.2">
      <c r="A275" s="138" t="s">
        <v>816</v>
      </c>
      <c r="B275" s="139" t="s">
        <v>401</v>
      </c>
      <c r="C275" s="140" t="s">
        <v>817</v>
      </c>
      <c r="D275" s="141">
        <v>4039400</v>
      </c>
      <c r="E275" s="130" t="s">
        <v>39</v>
      </c>
      <c r="F275" s="142">
        <f t="shared" si="4"/>
        <v>4039400</v>
      </c>
    </row>
    <row r="276" spans="1:6" s="26" customFormat="1" ht="105" x14ac:dyDescent="0.2">
      <c r="A276" s="144" t="s">
        <v>818</v>
      </c>
      <c r="B276" s="139" t="s">
        <v>401</v>
      </c>
      <c r="C276" s="140" t="s">
        <v>819</v>
      </c>
      <c r="D276" s="141">
        <v>55800</v>
      </c>
      <c r="E276" s="130" t="s">
        <v>39</v>
      </c>
      <c r="F276" s="142">
        <f t="shared" si="4"/>
        <v>55800</v>
      </c>
    </row>
    <row r="277" spans="1:6" s="26" customFormat="1" ht="30" x14ac:dyDescent="0.2">
      <c r="A277" s="138" t="s">
        <v>671</v>
      </c>
      <c r="B277" s="139" t="s">
        <v>401</v>
      </c>
      <c r="C277" s="140" t="s">
        <v>820</v>
      </c>
      <c r="D277" s="141">
        <v>55800</v>
      </c>
      <c r="E277" s="130" t="s">
        <v>39</v>
      </c>
      <c r="F277" s="142">
        <f t="shared" si="4"/>
        <v>55800</v>
      </c>
    </row>
    <row r="278" spans="1:6" s="26" customFormat="1" ht="90" x14ac:dyDescent="0.2">
      <c r="A278" s="144" t="s">
        <v>821</v>
      </c>
      <c r="B278" s="139" t="s">
        <v>401</v>
      </c>
      <c r="C278" s="140" t="s">
        <v>822</v>
      </c>
      <c r="D278" s="141">
        <v>3983600</v>
      </c>
      <c r="E278" s="130" t="s">
        <v>39</v>
      </c>
      <c r="F278" s="142">
        <f t="shared" si="4"/>
        <v>3983600</v>
      </c>
    </row>
    <row r="279" spans="1:6" s="26" customFormat="1" ht="30" x14ac:dyDescent="0.2">
      <c r="A279" s="138" t="s">
        <v>671</v>
      </c>
      <c r="B279" s="139" t="s">
        <v>401</v>
      </c>
      <c r="C279" s="140" t="s">
        <v>823</v>
      </c>
      <c r="D279" s="141">
        <v>3983600</v>
      </c>
      <c r="E279" s="130" t="s">
        <v>39</v>
      </c>
      <c r="F279" s="142">
        <f t="shared" si="4"/>
        <v>3983600</v>
      </c>
    </row>
    <row r="280" spans="1:6" s="26" customFormat="1" x14ac:dyDescent="0.2">
      <c r="A280" s="138" t="s">
        <v>824</v>
      </c>
      <c r="B280" s="139" t="s">
        <v>401</v>
      </c>
      <c r="C280" s="140" t="s">
        <v>825</v>
      </c>
      <c r="D280" s="141">
        <v>1529000</v>
      </c>
      <c r="E280" s="130">
        <v>19225</v>
      </c>
      <c r="F280" s="142">
        <f t="shared" si="4"/>
        <v>1509775</v>
      </c>
    </row>
    <row r="281" spans="1:6" s="26" customFormat="1" ht="75" x14ac:dyDescent="0.2">
      <c r="A281" s="144" t="s">
        <v>826</v>
      </c>
      <c r="B281" s="139" t="s">
        <v>401</v>
      </c>
      <c r="C281" s="140" t="s">
        <v>827</v>
      </c>
      <c r="D281" s="141">
        <v>1529000</v>
      </c>
      <c r="E281" s="130">
        <v>19225</v>
      </c>
      <c r="F281" s="142">
        <f t="shared" si="4"/>
        <v>1509775</v>
      </c>
    </row>
    <row r="282" spans="1:6" s="26" customFormat="1" ht="60" x14ac:dyDescent="0.2">
      <c r="A282" s="138" t="s">
        <v>737</v>
      </c>
      <c r="B282" s="139" t="s">
        <v>401</v>
      </c>
      <c r="C282" s="140" t="s">
        <v>828</v>
      </c>
      <c r="D282" s="141">
        <v>1529000</v>
      </c>
      <c r="E282" s="130">
        <v>19225</v>
      </c>
      <c r="F282" s="142">
        <f t="shared" si="4"/>
        <v>1509775</v>
      </c>
    </row>
    <row r="283" spans="1:6" s="26" customFormat="1" ht="30" x14ac:dyDescent="0.2">
      <c r="A283" s="138" t="s">
        <v>475</v>
      </c>
      <c r="B283" s="139" t="s">
        <v>401</v>
      </c>
      <c r="C283" s="140" t="s">
        <v>829</v>
      </c>
      <c r="D283" s="141">
        <v>10200</v>
      </c>
      <c r="E283" s="130">
        <v>9728.5499999999993</v>
      </c>
      <c r="F283" s="142">
        <f t="shared" si="4"/>
        <v>471.45000000000073</v>
      </c>
    </row>
    <row r="284" spans="1:6" s="26" customFormat="1" x14ac:dyDescent="0.2">
      <c r="A284" s="138" t="s">
        <v>492</v>
      </c>
      <c r="B284" s="139" t="s">
        <v>401</v>
      </c>
      <c r="C284" s="140" t="s">
        <v>830</v>
      </c>
      <c r="D284" s="141">
        <v>10200</v>
      </c>
      <c r="E284" s="130">
        <v>9728.5499999999993</v>
      </c>
      <c r="F284" s="142">
        <f t="shared" si="4"/>
        <v>471.45000000000073</v>
      </c>
    </row>
    <row r="285" spans="1:6" s="26" customFormat="1" ht="60" x14ac:dyDescent="0.2">
      <c r="A285" s="138" t="s">
        <v>831</v>
      </c>
      <c r="B285" s="139" t="s">
        <v>401</v>
      </c>
      <c r="C285" s="140" t="s">
        <v>832</v>
      </c>
      <c r="D285" s="141">
        <v>2400</v>
      </c>
      <c r="E285" s="130">
        <v>2244.65</v>
      </c>
      <c r="F285" s="142">
        <f t="shared" si="4"/>
        <v>155.34999999999991</v>
      </c>
    </row>
    <row r="286" spans="1:6" s="26" customFormat="1" x14ac:dyDescent="0.2">
      <c r="A286" s="138" t="s">
        <v>739</v>
      </c>
      <c r="B286" s="139" t="s">
        <v>401</v>
      </c>
      <c r="C286" s="140" t="s">
        <v>833</v>
      </c>
      <c r="D286" s="141">
        <v>2400</v>
      </c>
      <c r="E286" s="130">
        <v>2244.65</v>
      </c>
      <c r="F286" s="142">
        <f t="shared" si="4"/>
        <v>155.34999999999991</v>
      </c>
    </row>
    <row r="287" spans="1:6" s="26" customFormat="1" ht="75" x14ac:dyDescent="0.2">
      <c r="A287" s="138" t="s">
        <v>494</v>
      </c>
      <c r="B287" s="139" t="s">
        <v>401</v>
      </c>
      <c r="C287" s="140" t="s">
        <v>834</v>
      </c>
      <c r="D287" s="141">
        <v>7800</v>
      </c>
      <c r="E287" s="130">
        <v>7483.9</v>
      </c>
      <c r="F287" s="142">
        <f t="shared" si="4"/>
        <v>316.10000000000036</v>
      </c>
    </row>
    <row r="288" spans="1:6" s="26" customFormat="1" x14ac:dyDescent="0.2">
      <c r="A288" s="138" t="s">
        <v>739</v>
      </c>
      <c r="B288" s="139" t="s">
        <v>401</v>
      </c>
      <c r="C288" s="140" t="s">
        <v>835</v>
      </c>
      <c r="D288" s="141">
        <v>7800</v>
      </c>
      <c r="E288" s="130">
        <v>7483.9</v>
      </c>
      <c r="F288" s="142">
        <f t="shared" si="4"/>
        <v>316.10000000000036</v>
      </c>
    </row>
    <row r="289" spans="1:6" s="26" customFormat="1" ht="14.25" x14ac:dyDescent="0.2">
      <c r="A289" s="126" t="s">
        <v>836</v>
      </c>
      <c r="B289" s="127" t="s">
        <v>401</v>
      </c>
      <c r="C289" s="128" t="s">
        <v>837</v>
      </c>
      <c r="D289" s="129">
        <v>770800</v>
      </c>
      <c r="E289" s="143">
        <v>236128.91</v>
      </c>
      <c r="F289" s="131">
        <f t="shared" si="4"/>
        <v>534671.09</v>
      </c>
    </row>
    <row r="290" spans="1:6" s="26" customFormat="1" x14ac:dyDescent="0.2">
      <c r="A290" s="138" t="s">
        <v>838</v>
      </c>
      <c r="B290" s="139" t="s">
        <v>401</v>
      </c>
      <c r="C290" s="140" t="s">
        <v>839</v>
      </c>
      <c r="D290" s="141">
        <v>650000</v>
      </c>
      <c r="E290" s="130">
        <v>123484.91</v>
      </c>
      <c r="F290" s="142">
        <f t="shared" si="4"/>
        <v>526515.09</v>
      </c>
    </row>
    <row r="291" spans="1:6" s="26" customFormat="1" ht="30" x14ac:dyDescent="0.2">
      <c r="A291" s="138" t="s">
        <v>840</v>
      </c>
      <c r="B291" s="139" t="s">
        <v>401</v>
      </c>
      <c r="C291" s="140" t="s">
        <v>841</v>
      </c>
      <c r="D291" s="141">
        <v>650000</v>
      </c>
      <c r="E291" s="130">
        <v>123484.91</v>
      </c>
      <c r="F291" s="142">
        <f t="shared" si="4"/>
        <v>526515.09</v>
      </c>
    </row>
    <row r="292" spans="1:6" s="26" customFormat="1" ht="45" x14ac:dyDescent="0.2">
      <c r="A292" s="138" t="s">
        <v>842</v>
      </c>
      <c r="B292" s="139" t="s">
        <v>401</v>
      </c>
      <c r="C292" s="140" t="s">
        <v>843</v>
      </c>
      <c r="D292" s="141">
        <v>650000</v>
      </c>
      <c r="E292" s="130">
        <v>123484.91</v>
      </c>
      <c r="F292" s="142">
        <f t="shared" si="4"/>
        <v>526515.09</v>
      </c>
    </row>
    <row r="293" spans="1:6" s="26" customFormat="1" ht="120" x14ac:dyDescent="0.2">
      <c r="A293" s="144" t="s">
        <v>844</v>
      </c>
      <c r="B293" s="139" t="s">
        <v>401</v>
      </c>
      <c r="C293" s="140" t="s">
        <v>845</v>
      </c>
      <c r="D293" s="141">
        <v>650000</v>
      </c>
      <c r="E293" s="130">
        <v>123484.91</v>
      </c>
      <c r="F293" s="142">
        <f t="shared" si="4"/>
        <v>526515.09</v>
      </c>
    </row>
    <row r="294" spans="1:6" s="26" customFormat="1" x14ac:dyDescent="0.2">
      <c r="A294" s="138" t="s">
        <v>846</v>
      </c>
      <c r="B294" s="139" t="s">
        <v>401</v>
      </c>
      <c r="C294" s="140" t="s">
        <v>847</v>
      </c>
      <c r="D294" s="141">
        <v>650000</v>
      </c>
      <c r="E294" s="130">
        <v>123484.91</v>
      </c>
      <c r="F294" s="142">
        <f t="shared" si="4"/>
        <v>526515.09</v>
      </c>
    </row>
    <row r="295" spans="1:6" s="26" customFormat="1" x14ac:dyDescent="0.2">
      <c r="A295" s="138" t="s">
        <v>848</v>
      </c>
      <c r="B295" s="139" t="s">
        <v>401</v>
      </c>
      <c r="C295" s="140" t="s">
        <v>849</v>
      </c>
      <c r="D295" s="141">
        <v>120800</v>
      </c>
      <c r="E295" s="130">
        <v>112644</v>
      </c>
      <c r="F295" s="142">
        <f t="shared" si="4"/>
        <v>8156</v>
      </c>
    </row>
    <row r="296" spans="1:6" s="26" customFormat="1" ht="30" x14ac:dyDescent="0.2">
      <c r="A296" s="138" t="s">
        <v>475</v>
      </c>
      <c r="B296" s="139" t="s">
        <v>401</v>
      </c>
      <c r="C296" s="140" t="s">
        <v>850</v>
      </c>
      <c r="D296" s="141">
        <v>120800</v>
      </c>
      <c r="E296" s="130">
        <v>112644</v>
      </c>
      <c r="F296" s="142">
        <f t="shared" si="4"/>
        <v>8156</v>
      </c>
    </row>
    <row r="297" spans="1:6" s="26" customFormat="1" x14ac:dyDescent="0.2">
      <c r="A297" s="138" t="s">
        <v>492</v>
      </c>
      <c r="B297" s="139" t="s">
        <v>401</v>
      </c>
      <c r="C297" s="140" t="s">
        <v>851</v>
      </c>
      <c r="D297" s="141">
        <v>120800</v>
      </c>
      <c r="E297" s="130">
        <v>112644</v>
      </c>
      <c r="F297" s="142">
        <f t="shared" si="4"/>
        <v>8156</v>
      </c>
    </row>
    <row r="298" spans="1:6" s="26" customFormat="1" ht="75" x14ac:dyDescent="0.2">
      <c r="A298" s="138" t="s">
        <v>494</v>
      </c>
      <c r="B298" s="139" t="s">
        <v>401</v>
      </c>
      <c r="C298" s="140" t="s">
        <v>852</v>
      </c>
      <c r="D298" s="141">
        <v>120800</v>
      </c>
      <c r="E298" s="130">
        <v>112644</v>
      </c>
      <c r="F298" s="142">
        <f t="shared" si="4"/>
        <v>8156</v>
      </c>
    </row>
    <row r="299" spans="1:6" s="26" customFormat="1" ht="30" x14ac:dyDescent="0.2">
      <c r="A299" s="138" t="s">
        <v>853</v>
      </c>
      <c r="B299" s="139" t="s">
        <v>401</v>
      </c>
      <c r="C299" s="140" t="s">
        <v>854</v>
      </c>
      <c r="D299" s="141">
        <v>120800</v>
      </c>
      <c r="E299" s="130">
        <v>112644</v>
      </c>
      <c r="F299" s="142">
        <f t="shared" si="4"/>
        <v>8156</v>
      </c>
    </row>
    <row r="300" spans="1:6" s="26" customFormat="1" ht="14.25" x14ac:dyDescent="0.2">
      <c r="A300" s="126" t="s">
        <v>855</v>
      </c>
      <c r="B300" s="127" t="s">
        <v>401</v>
      </c>
      <c r="C300" s="128" t="s">
        <v>856</v>
      </c>
      <c r="D300" s="129">
        <v>517000</v>
      </c>
      <c r="E300" s="143">
        <v>121700</v>
      </c>
      <c r="F300" s="131">
        <f t="shared" si="4"/>
        <v>395300</v>
      </c>
    </row>
    <row r="301" spans="1:6" s="26" customFormat="1" x14ac:dyDescent="0.2">
      <c r="A301" s="138" t="s">
        <v>857</v>
      </c>
      <c r="B301" s="139" t="s">
        <v>401</v>
      </c>
      <c r="C301" s="140" t="s">
        <v>858</v>
      </c>
      <c r="D301" s="141">
        <v>517000</v>
      </c>
      <c r="E301" s="130">
        <v>121700</v>
      </c>
      <c r="F301" s="142">
        <f t="shared" si="4"/>
        <v>395300</v>
      </c>
    </row>
    <row r="302" spans="1:6" s="26" customFormat="1" ht="30" x14ac:dyDescent="0.2">
      <c r="A302" s="138" t="s">
        <v>796</v>
      </c>
      <c r="B302" s="139" t="s">
        <v>401</v>
      </c>
      <c r="C302" s="140" t="s">
        <v>859</v>
      </c>
      <c r="D302" s="141">
        <v>517000</v>
      </c>
      <c r="E302" s="130">
        <v>121700</v>
      </c>
      <c r="F302" s="142">
        <f t="shared" si="4"/>
        <v>395300</v>
      </c>
    </row>
    <row r="303" spans="1:6" s="26" customFormat="1" x14ac:dyDescent="0.2">
      <c r="A303" s="138" t="s">
        <v>860</v>
      </c>
      <c r="B303" s="139" t="s">
        <v>401</v>
      </c>
      <c r="C303" s="140" t="s">
        <v>861</v>
      </c>
      <c r="D303" s="141">
        <v>517000</v>
      </c>
      <c r="E303" s="130">
        <v>121700</v>
      </c>
      <c r="F303" s="142">
        <f t="shared" si="4"/>
        <v>395300</v>
      </c>
    </row>
    <row r="304" spans="1:6" s="26" customFormat="1" ht="150" x14ac:dyDescent="0.2">
      <c r="A304" s="144" t="s">
        <v>862</v>
      </c>
      <c r="B304" s="139" t="s">
        <v>401</v>
      </c>
      <c r="C304" s="140" t="s">
        <v>863</v>
      </c>
      <c r="D304" s="141">
        <v>517000</v>
      </c>
      <c r="E304" s="130">
        <v>121700</v>
      </c>
      <c r="F304" s="142">
        <f t="shared" si="4"/>
        <v>395300</v>
      </c>
    </row>
    <row r="305" spans="1:6" s="26" customFormat="1" ht="15.75" thickBot="1" x14ac:dyDescent="0.25">
      <c r="A305" s="138" t="s">
        <v>116</v>
      </c>
      <c r="B305" s="139" t="s">
        <v>401</v>
      </c>
      <c r="C305" s="140" t="s">
        <v>864</v>
      </c>
      <c r="D305" s="141">
        <v>517000</v>
      </c>
      <c r="E305" s="130">
        <v>121700</v>
      </c>
      <c r="F305" s="142">
        <f t="shared" si="4"/>
        <v>395300</v>
      </c>
    </row>
    <row r="306" spans="1:6" s="26" customFormat="1" ht="15.75" thickBot="1" x14ac:dyDescent="0.25">
      <c r="A306" s="145"/>
      <c r="B306" s="146"/>
      <c r="C306" s="147"/>
      <c r="D306" s="148"/>
      <c r="E306" s="146"/>
      <c r="F306" s="146"/>
    </row>
    <row r="307" spans="1:6" s="26" customFormat="1" ht="15.75" thickBot="1" x14ac:dyDescent="0.25">
      <c r="A307" s="149" t="s">
        <v>865</v>
      </c>
      <c r="B307" s="150" t="s">
        <v>866</v>
      </c>
      <c r="C307" s="151" t="s">
        <v>402</v>
      </c>
      <c r="D307" s="152">
        <v>-32450600</v>
      </c>
      <c r="E307" s="152">
        <v>1723936.78</v>
      </c>
      <c r="F307" s="153" t="s">
        <v>867</v>
      </c>
    </row>
    <row r="308" spans="1:6" s="26" customFormat="1" x14ac:dyDescent="0.2">
      <c r="A308" s="154"/>
      <c r="B308" s="154"/>
      <c r="C308" s="154"/>
      <c r="D308" s="154"/>
      <c r="E308" s="154"/>
      <c r="F308" s="154"/>
    </row>
    <row r="309" spans="1:6" s="26" customFormat="1" x14ac:dyDescent="0.2">
      <c r="A309" s="154"/>
      <c r="B309" s="154"/>
      <c r="C309" s="154"/>
      <c r="D309" s="154"/>
      <c r="E309" s="154"/>
      <c r="F309" s="154"/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38"/>
  <sheetViews>
    <sheetView workbookViewId="0">
      <selection activeCell="AI22" sqref="AI22:AY22"/>
    </sheetView>
  </sheetViews>
  <sheetFormatPr defaultRowHeight="15" x14ac:dyDescent="0.25"/>
  <cols>
    <col min="1" max="13" width="0.85546875" style="97" customWidth="1"/>
    <col min="14" max="14" width="1.7109375" style="97" customWidth="1"/>
    <col min="15" max="23" width="0.85546875" style="97" customWidth="1"/>
    <col min="24" max="24" width="6.85546875" style="97" customWidth="1"/>
    <col min="25" max="27" width="0.85546875" style="97" customWidth="1"/>
    <col min="28" max="28" width="9.5703125" style="97" customWidth="1"/>
    <col min="29" max="50" width="0.85546875" style="97" customWidth="1"/>
    <col min="51" max="51" width="13.7109375" style="97" customWidth="1"/>
    <col min="52" max="73" width="0.85546875" style="97" customWidth="1"/>
    <col min="74" max="74" width="3.7109375" style="97" customWidth="1"/>
    <col min="75" max="91" width="0.85546875" style="97" customWidth="1"/>
    <col min="92" max="92" width="5.7109375" style="97" customWidth="1"/>
    <col min="93" max="109" width="0.85546875" style="97" customWidth="1"/>
    <col min="110" max="110" width="8.5703125" style="97" customWidth="1"/>
  </cols>
  <sheetData>
    <row r="1" spans="1:110" x14ac:dyDescent="0.25">
      <c r="CU1" s="156" t="s">
        <v>868</v>
      </c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</row>
    <row r="2" spans="1:110" ht="14.25" x14ac:dyDescent="0.2">
      <c r="A2" s="155" t="s">
        <v>869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5"/>
      <c r="CP2" s="155"/>
      <c r="CQ2" s="155"/>
      <c r="CR2" s="155"/>
      <c r="CS2" s="155"/>
      <c r="CT2" s="155"/>
      <c r="CU2" s="155"/>
      <c r="CV2" s="155"/>
      <c r="CW2" s="155"/>
      <c r="CX2" s="155"/>
      <c r="CY2" s="155"/>
      <c r="CZ2" s="155"/>
      <c r="DA2" s="155"/>
      <c r="DB2" s="155"/>
      <c r="DC2" s="155"/>
      <c r="DD2" s="155"/>
      <c r="DE2" s="155"/>
      <c r="DF2" s="155"/>
    </row>
    <row r="3" spans="1:110" x14ac:dyDescent="0.2">
      <c r="A3" s="157" t="s">
        <v>870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 t="s">
        <v>871</v>
      </c>
      <c r="AD3" s="157"/>
      <c r="AE3" s="157"/>
      <c r="AF3" s="157"/>
      <c r="AG3" s="157"/>
      <c r="AH3" s="157"/>
      <c r="AI3" s="157" t="s">
        <v>872</v>
      </c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 t="s">
        <v>873</v>
      </c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7"/>
      <c r="BP3" s="157"/>
      <c r="BQ3" s="157"/>
      <c r="BR3" s="157"/>
      <c r="BS3" s="157"/>
      <c r="BT3" s="157"/>
      <c r="BU3" s="157"/>
      <c r="BV3" s="157"/>
      <c r="BW3" s="157" t="s">
        <v>24</v>
      </c>
      <c r="BX3" s="157"/>
      <c r="BY3" s="157"/>
      <c r="BZ3" s="157"/>
      <c r="CA3" s="157"/>
      <c r="CB3" s="157"/>
      <c r="CC3" s="157"/>
      <c r="CD3" s="157"/>
      <c r="CE3" s="157"/>
      <c r="CF3" s="157"/>
      <c r="CG3" s="157"/>
      <c r="CH3" s="157"/>
      <c r="CI3" s="157"/>
      <c r="CJ3" s="157"/>
      <c r="CK3" s="157"/>
      <c r="CL3" s="157"/>
      <c r="CM3" s="157"/>
      <c r="CN3" s="157"/>
      <c r="CO3" s="157" t="s">
        <v>25</v>
      </c>
      <c r="CP3" s="157"/>
      <c r="CQ3" s="157"/>
      <c r="CR3" s="157"/>
      <c r="CS3" s="157"/>
      <c r="CT3" s="157"/>
      <c r="CU3" s="157"/>
      <c r="CV3" s="157"/>
      <c r="CW3" s="157"/>
      <c r="CX3" s="157"/>
      <c r="CY3" s="157"/>
      <c r="CZ3" s="157"/>
      <c r="DA3" s="157"/>
      <c r="DB3" s="157"/>
      <c r="DC3" s="157"/>
      <c r="DD3" s="157"/>
      <c r="DE3" s="157"/>
      <c r="DF3" s="157"/>
    </row>
    <row r="4" spans="1:110" x14ac:dyDescent="0.2">
      <c r="A4" s="158">
        <v>1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9">
        <v>2</v>
      </c>
      <c r="AD4" s="159"/>
      <c r="AE4" s="159"/>
      <c r="AF4" s="159"/>
      <c r="AG4" s="159"/>
      <c r="AH4" s="159"/>
      <c r="AI4" s="193">
        <v>3</v>
      </c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59">
        <v>4</v>
      </c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>
        <v>5</v>
      </c>
      <c r="BX4" s="159"/>
      <c r="BY4" s="159"/>
      <c r="BZ4" s="159"/>
      <c r="CA4" s="159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8">
        <v>6</v>
      </c>
      <c r="CP4" s="158"/>
      <c r="CQ4" s="158"/>
      <c r="CR4" s="158"/>
      <c r="CS4" s="158"/>
      <c r="CT4" s="158"/>
      <c r="CU4" s="158"/>
      <c r="CV4" s="158"/>
      <c r="CW4" s="158"/>
      <c r="CX4" s="158"/>
      <c r="CY4" s="158"/>
      <c r="CZ4" s="158"/>
      <c r="DA4" s="158"/>
      <c r="DB4" s="158"/>
      <c r="DC4" s="158"/>
      <c r="DD4" s="158"/>
      <c r="DE4" s="158"/>
      <c r="DF4" s="158"/>
    </row>
    <row r="5" spans="1:110" ht="37.5" customHeight="1" x14ac:dyDescent="0.25">
      <c r="A5" s="160" t="s">
        <v>874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2" t="s">
        <v>875</v>
      </c>
      <c r="AD5" s="162"/>
      <c r="AE5" s="162"/>
      <c r="AF5" s="162"/>
      <c r="AG5" s="162"/>
      <c r="AH5" s="162"/>
      <c r="AI5" s="194" t="s">
        <v>876</v>
      </c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4"/>
      <c r="AW5" s="194"/>
      <c r="AX5" s="194"/>
      <c r="AY5" s="194"/>
      <c r="AZ5" s="201">
        <f>AZ20</f>
        <v>32450600</v>
      </c>
      <c r="BA5" s="201"/>
      <c r="BB5" s="201"/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201"/>
      <c r="BN5" s="201"/>
      <c r="BO5" s="201"/>
      <c r="BP5" s="201"/>
      <c r="BQ5" s="201"/>
      <c r="BR5" s="201"/>
      <c r="BS5" s="201"/>
      <c r="BT5" s="201"/>
      <c r="BU5" s="201"/>
      <c r="BV5" s="201"/>
      <c r="BW5" s="201">
        <f>BW20</f>
        <v>-1723936.7800000012</v>
      </c>
      <c r="BX5" s="201"/>
      <c r="BY5" s="201"/>
      <c r="BZ5" s="201"/>
      <c r="CA5" s="201"/>
      <c r="CB5" s="201"/>
      <c r="CC5" s="201"/>
      <c r="CD5" s="201"/>
      <c r="CE5" s="201"/>
      <c r="CF5" s="201"/>
      <c r="CG5" s="201"/>
      <c r="CH5" s="201"/>
      <c r="CI5" s="201"/>
      <c r="CJ5" s="201"/>
      <c r="CK5" s="201"/>
      <c r="CL5" s="201"/>
      <c r="CM5" s="201"/>
      <c r="CN5" s="201"/>
      <c r="CO5" s="201">
        <f>AZ5-BW5</f>
        <v>34174536.780000001</v>
      </c>
      <c r="CP5" s="201"/>
      <c r="CQ5" s="201"/>
      <c r="CR5" s="201"/>
      <c r="CS5" s="201"/>
      <c r="CT5" s="201"/>
      <c r="CU5" s="201"/>
      <c r="CV5" s="201"/>
      <c r="CW5" s="201"/>
      <c r="CX5" s="201"/>
      <c r="CY5" s="201"/>
      <c r="CZ5" s="201"/>
      <c r="DA5" s="201"/>
      <c r="DB5" s="201"/>
      <c r="DC5" s="201"/>
      <c r="DD5" s="201"/>
      <c r="DE5" s="201"/>
      <c r="DF5" s="201"/>
    </row>
    <row r="6" spans="1:110" x14ac:dyDescent="0.2">
      <c r="A6" s="163" t="s">
        <v>32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2" t="s">
        <v>877</v>
      </c>
      <c r="AD6" s="162"/>
      <c r="AE6" s="162"/>
      <c r="AF6" s="162"/>
      <c r="AG6" s="162"/>
      <c r="AH6" s="162"/>
      <c r="AI6" s="194" t="s">
        <v>876</v>
      </c>
      <c r="AJ6" s="194"/>
      <c r="AK6" s="194"/>
      <c r="AL6" s="194"/>
      <c r="AM6" s="194"/>
      <c r="AN6" s="194"/>
      <c r="AO6" s="194"/>
      <c r="AP6" s="194"/>
      <c r="AQ6" s="194"/>
      <c r="AR6" s="194"/>
      <c r="AS6" s="194"/>
      <c r="AT6" s="194"/>
      <c r="AU6" s="194"/>
      <c r="AV6" s="194"/>
      <c r="AW6" s="194"/>
      <c r="AX6" s="194"/>
      <c r="AY6" s="194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1" t="s">
        <v>39</v>
      </c>
      <c r="BX6" s="201"/>
      <c r="BY6" s="201"/>
      <c r="BZ6" s="201"/>
      <c r="CA6" s="201"/>
      <c r="CB6" s="201"/>
      <c r="CC6" s="201"/>
      <c r="CD6" s="201"/>
      <c r="CE6" s="201"/>
      <c r="CF6" s="201"/>
      <c r="CG6" s="201"/>
      <c r="CH6" s="201"/>
      <c r="CI6" s="201"/>
      <c r="CJ6" s="201"/>
      <c r="CK6" s="201"/>
      <c r="CL6" s="201"/>
      <c r="CM6" s="201"/>
      <c r="CN6" s="201"/>
      <c r="CO6" s="201"/>
      <c r="CP6" s="201"/>
      <c r="CQ6" s="201"/>
      <c r="CR6" s="201"/>
      <c r="CS6" s="201"/>
      <c r="CT6" s="201"/>
      <c r="CU6" s="201"/>
      <c r="CV6" s="201"/>
      <c r="CW6" s="201"/>
      <c r="CX6" s="201"/>
      <c r="CY6" s="201"/>
      <c r="CZ6" s="201"/>
      <c r="DA6" s="201"/>
      <c r="DB6" s="201"/>
      <c r="DC6" s="201"/>
      <c r="DD6" s="201"/>
      <c r="DE6" s="201"/>
      <c r="DF6" s="201"/>
    </row>
    <row r="7" spans="1:110" ht="35.25" customHeight="1" x14ac:dyDescent="0.2">
      <c r="A7" s="165" t="s">
        <v>878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2"/>
      <c r="AD7" s="162"/>
      <c r="AE7" s="162"/>
      <c r="AF7" s="162"/>
      <c r="AG7" s="162"/>
      <c r="AH7" s="162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  <c r="AY7" s="194"/>
      <c r="AZ7" s="202"/>
      <c r="BA7" s="202"/>
      <c r="BB7" s="202"/>
      <c r="BC7" s="202"/>
      <c r="BD7" s="202"/>
      <c r="BE7" s="202"/>
      <c r="BF7" s="202"/>
      <c r="BG7" s="202"/>
      <c r="BH7" s="202"/>
      <c r="BI7" s="202"/>
      <c r="BJ7" s="202"/>
      <c r="BK7" s="202"/>
      <c r="BL7" s="202"/>
      <c r="BM7" s="202"/>
      <c r="BN7" s="202"/>
      <c r="BO7" s="202"/>
      <c r="BP7" s="202"/>
      <c r="BQ7" s="202"/>
      <c r="BR7" s="202"/>
      <c r="BS7" s="202"/>
      <c r="BT7" s="202"/>
      <c r="BU7" s="202"/>
      <c r="BV7" s="202"/>
      <c r="BW7" s="201"/>
      <c r="BX7" s="201"/>
      <c r="BY7" s="201"/>
      <c r="BZ7" s="201"/>
      <c r="CA7" s="201"/>
      <c r="CB7" s="20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201"/>
      <c r="CX7" s="201"/>
      <c r="CY7" s="201"/>
      <c r="CZ7" s="201"/>
      <c r="DA7" s="201"/>
      <c r="DB7" s="201"/>
      <c r="DC7" s="201"/>
      <c r="DD7" s="201"/>
      <c r="DE7" s="201"/>
      <c r="DF7" s="201"/>
    </row>
    <row r="8" spans="1:110" x14ac:dyDescent="0.2">
      <c r="A8" s="167" t="s">
        <v>879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2"/>
      <c r="AD8" s="162"/>
      <c r="AE8" s="162"/>
      <c r="AF8" s="162"/>
      <c r="AG8" s="162"/>
      <c r="AH8" s="162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201" t="s">
        <v>39</v>
      </c>
      <c r="BA8" s="201"/>
      <c r="BB8" s="201"/>
      <c r="BC8" s="201"/>
      <c r="BD8" s="201"/>
      <c r="BE8" s="201"/>
      <c r="BF8" s="201"/>
      <c r="BG8" s="201"/>
      <c r="BH8" s="201"/>
      <c r="BI8" s="201"/>
      <c r="BJ8" s="201"/>
      <c r="BK8" s="201"/>
      <c r="BL8" s="201"/>
      <c r="BM8" s="201"/>
      <c r="BN8" s="201"/>
      <c r="BO8" s="201"/>
      <c r="BP8" s="201"/>
      <c r="BQ8" s="201"/>
      <c r="BR8" s="201"/>
      <c r="BS8" s="201"/>
      <c r="BT8" s="201"/>
      <c r="BU8" s="201"/>
      <c r="BV8" s="201"/>
      <c r="BW8" s="201" t="s">
        <v>39</v>
      </c>
      <c r="BX8" s="201"/>
      <c r="BY8" s="201"/>
      <c r="BZ8" s="201"/>
      <c r="CA8" s="201"/>
      <c r="CB8" s="201"/>
      <c r="CC8" s="201"/>
      <c r="CD8" s="201"/>
      <c r="CE8" s="201"/>
      <c r="CF8" s="201"/>
      <c r="CG8" s="201"/>
      <c r="CH8" s="201"/>
      <c r="CI8" s="201"/>
      <c r="CJ8" s="201"/>
      <c r="CK8" s="201"/>
      <c r="CL8" s="201"/>
      <c r="CM8" s="201"/>
      <c r="CN8" s="201"/>
      <c r="CO8" s="201" t="s">
        <v>39</v>
      </c>
      <c r="CP8" s="201"/>
      <c r="CQ8" s="201"/>
      <c r="CR8" s="201"/>
      <c r="CS8" s="201"/>
      <c r="CT8" s="201"/>
      <c r="CU8" s="201"/>
      <c r="CV8" s="201"/>
      <c r="CW8" s="201"/>
      <c r="CX8" s="201"/>
      <c r="CY8" s="201"/>
      <c r="CZ8" s="201"/>
      <c r="DA8" s="201"/>
      <c r="DB8" s="201"/>
      <c r="DC8" s="201"/>
      <c r="DD8" s="201"/>
      <c r="DE8" s="201"/>
      <c r="DF8" s="201"/>
    </row>
    <row r="9" spans="1:110" x14ac:dyDescent="0.25">
      <c r="A9" s="169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62"/>
      <c r="AD9" s="162"/>
      <c r="AE9" s="162"/>
      <c r="AF9" s="162"/>
      <c r="AG9" s="162"/>
      <c r="AH9" s="162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201"/>
      <c r="BA9" s="201"/>
      <c r="BB9" s="201"/>
      <c r="BC9" s="201"/>
      <c r="BD9" s="201"/>
      <c r="BE9" s="201"/>
      <c r="BF9" s="201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201"/>
      <c r="BS9" s="201"/>
      <c r="BT9" s="201"/>
      <c r="BU9" s="201"/>
      <c r="BV9" s="201"/>
      <c r="BW9" s="201"/>
      <c r="BX9" s="201"/>
      <c r="BY9" s="201"/>
      <c r="BZ9" s="201"/>
      <c r="CA9" s="201"/>
      <c r="CB9" s="201"/>
      <c r="CC9" s="201"/>
      <c r="CD9" s="201"/>
      <c r="CE9" s="201"/>
      <c r="CF9" s="201"/>
      <c r="CG9" s="201"/>
      <c r="CH9" s="201"/>
      <c r="CI9" s="201"/>
      <c r="CJ9" s="201"/>
      <c r="CK9" s="201"/>
      <c r="CL9" s="201"/>
      <c r="CM9" s="201"/>
      <c r="CN9" s="201"/>
      <c r="CO9" s="201"/>
      <c r="CP9" s="201"/>
      <c r="CQ9" s="201"/>
      <c r="CR9" s="201"/>
      <c r="CS9" s="201"/>
      <c r="CT9" s="201"/>
      <c r="CU9" s="201"/>
      <c r="CV9" s="201"/>
      <c r="CW9" s="201"/>
      <c r="CX9" s="201"/>
      <c r="CY9" s="201"/>
      <c r="CZ9" s="201"/>
      <c r="DA9" s="201"/>
      <c r="DB9" s="201"/>
      <c r="DC9" s="201"/>
      <c r="DD9" s="201"/>
      <c r="DE9" s="201"/>
      <c r="DF9" s="201"/>
    </row>
    <row r="10" spans="1:110" ht="48.75" customHeight="1" x14ac:dyDescent="0.25">
      <c r="A10" s="180" t="s">
        <v>880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207"/>
      <c r="AC10" s="162" t="s">
        <v>877</v>
      </c>
      <c r="AD10" s="162"/>
      <c r="AE10" s="162"/>
      <c r="AF10" s="162"/>
      <c r="AG10" s="162"/>
      <c r="AH10" s="162"/>
      <c r="AI10" s="194" t="s">
        <v>881</v>
      </c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201" t="s">
        <v>39</v>
      </c>
      <c r="BA10" s="201"/>
      <c r="BB10" s="201"/>
      <c r="BC10" s="201"/>
      <c r="BD10" s="201"/>
      <c r="BE10" s="201"/>
      <c r="BF10" s="201"/>
      <c r="BG10" s="201"/>
      <c r="BH10" s="201"/>
      <c r="BI10" s="201"/>
      <c r="BJ10" s="201"/>
      <c r="BK10" s="201"/>
      <c r="BL10" s="201"/>
      <c r="BM10" s="201"/>
      <c r="BN10" s="201"/>
      <c r="BO10" s="201"/>
      <c r="BP10" s="201"/>
      <c r="BQ10" s="201"/>
      <c r="BR10" s="201"/>
      <c r="BS10" s="201"/>
      <c r="BT10" s="201"/>
      <c r="BU10" s="201"/>
      <c r="BV10" s="201"/>
      <c r="BW10" s="201" t="s">
        <v>39</v>
      </c>
      <c r="BX10" s="201"/>
      <c r="BY10" s="201"/>
      <c r="BZ10" s="201"/>
      <c r="CA10" s="201"/>
      <c r="CB10" s="201"/>
      <c r="CC10" s="201"/>
      <c r="CD10" s="201"/>
      <c r="CE10" s="201"/>
      <c r="CF10" s="201"/>
      <c r="CG10" s="201"/>
      <c r="CH10" s="201"/>
      <c r="CI10" s="201"/>
      <c r="CJ10" s="201"/>
      <c r="CK10" s="201"/>
      <c r="CL10" s="201"/>
      <c r="CM10" s="201"/>
      <c r="CN10" s="201"/>
      <c r="CO10" s="201" t="s">
        <v>39</v>
      </c>
      <c r="CP10" s="201"/>
      <c r="CQ10" s="201"/>
      <c r="CR10" s="201"/>
      <c r="CS10" s="201"/>
      <c r="CT10" s="201"/>
      <c r="CU10" s="201"/>
      <c r="CV10" s="201"/>
      <c r="CW10" s="201"/>
      <c r="CX10" s="201"/>
      <c r="CY10" s="201"/>
      <c r="CZ10" s="201"/>
      <c r="DA10" s="201"/>
      <c r="DB10" s="201"/>
      <c r="DC10" s="201"/>
      <c r="DD10" s="201"/>
      <c r="DE10" s="201"/>
      <c r="DF10" s="201"/>
    </row>
    <row r="11" spans="1:110" ht="69" customHeight="1" x14ac:dyDescent="0.25">
      <c r="A11" s="208" t="s">
        <v>882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10"/>
      <c r="AC11" s="174" t="s">
        <v>877</v>
      </c>
      <c r="AD11" s="175"/>
      <c r="AE11" s="175"/>
      <c r="AF11" s="175"/>
      <c r="AG11" s="175"/>
      <c r="AH11" s="176"/>
      <c r="AI11" s="195" t="s">
        <v>883</v>
      </c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7"/>
      <c r="AZ11" s="203" t="s">
        <v>39</v>
      </c>
      <c r="BA11" s="204"/>
      <c r="BB11" s="204"/>
      <c r="BC11" s="204"/>
      <c r="BD11" s="204"/>
      <c r="BE11" s="204"/>
      <c r="BF11" s="204"/>
      <c r="BG11" s="204"/>
      <c r="BH11" s="204"/>
      <c r="BI11" s="204"/>
      <c r="BJ11" s="204"/>
      <c r="BK11" s="204"/>
      <c r="BL11" s="204"/>
      <c r="BM11" s="204"/>
      <c r="BN11" s="204"/>
      <c r="BO11" s="204"/>
      <c r="BP11" s="204"/>
      <c r="BQ11" s="204"/>
      <c r="BR11" s="204"/>
      <c r="BS11" s="204"/>
      <c r="BT11" s="204"/>
      <c r="BU11" s="204"/>
      <c r="BV11" s="205"/>
      <c r="BW11" s="201" t="s">
        <v>39</v>
      </c>
      <c r="BX11" s="201"/>
      <c r="BY11" s="201"/>
      <c r="BZ11" s="201"/>
      <c r="CA11" s="201"/>
      <c r="CB11" s="201"/>
      <c r="CC11" s="201"/>
      <c r="CD11" s="201"/>
      <c r="CE11" s="201"/>
      <c r="CF11" s="201"/>
      <c r="CG11" s="201"/>
      <c r="CH11" s="201"/>
      <c r="CI11" s="201"/>
      <c r="CJ11" s="201"/>
      <c r="CK11" s="201"/>
      <c r="CL11" s="201"/>
      <c r="CM11" s="201"/>
      <c r="CN11" s="201"/>
      <c r="CO11" s="203" t="str">
        <f t="shared" ref="CO11:CO17" si="0">AZ11</f>
        <v>-</v>
      </c>
      <c r="CP11" s="204"/>
      <c r="CQ11" s="204"/>
      <c r="CR11" s="204"/>
      <c r="CS11" s="204"/>
      <c r="CT11" s="204"/>
      <c r="CU11" s="204"/>
      <c r="CV11" s="204"/>
      <c r="CW11" s="204"/>
      <c r="CX11" s="204"/>
      <c r="CY11" s="204"/>
      <c r="CZ11" s="204"/>
      <c r="DA11" s="204"/>
      <c r="DB11" s="204"/>
      <c r="DC11" s="204"/>
      <c r="DD11" s="204"/>
      <c r="DE11" s="204"/>
      <c r="DF11" s="205"/>
    </row>
    <row r="12" spans="1:110" ht="70.5" customHeight="1" x14ac:dyDescent="0.25">
      <c r="A12" s="208" t="s">
        <v>884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10"/>
      <c r="AC12" s="162" t="s">
        <v>877</v>
      </c>
      <c r="AD12" s="162"/>
      <c r="AE12" s="162"/>
      <c r="AF12" s="162"/>
      <c r="AG12" s="162"/>
      <c r="AH12" s="162"/>
      <c r="AI12" s="194" t="s">
        <v>885</v>
      </c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201" t="s">
        <v>39</v>
      </c>
      <c r="BA12" s="201"/>
      <c r="BB12" s="201"/>
      <c r="BC12" s="201"/>
      <c r="BD12" s="201"/>
      <c r="BE12" s="201"/>
      <c r="BF12" s="201"/>
      <c r="BG12" s="201"/>
      <c r="BH12" s="201"/>
      <c r="BI12" s="201"/>
      <c r="BJ12" s="201"/>
      <c r="BK12" s="201"/>
      <c r="BL12" s="201"/>
      <c r="BM12" s="201"/>
      <c r="BN12" s="201"/>
      <c r="BO12" s="201"/>
      <c r="BP12" s="201"/>
      <c r="BQ12" s="201"/>
      <c r="BR12" s="201"/>
      <c r="BS12" s="201"/>
      <c r="BT12" s="201"/>
      <c r="BU12" s="201"/>
      <c r="BV12" s="201"/>
      <c r="BW12" s="201" t="s">
        <v>39</v>
      </c>
      <c r="BX12" s="201"/>
      <c r="BY12" s="201"/>
      <c r="BZ12" s="201"/>
      <c r="CA12" s="201"/>
      <c r="CB12" s="201"/>
      <c r="CC12" s="201"/>
      <c r="CD12" s="201"/>
      <c r="CE12" s="201"/>
      <c r="CF12" s="201"/>
      <c r="CG12" s="201"/>
      <c r="CH12" s="201"/>
      <c r="CI12" s="201"/>
      <c r="CJ12" s="201"/>
      <c r="CK12" s="201"/>
      <c r="CL12" s="201"/>
      <c r="CM12" s="201"/>
      <c r="CN12" s="201"/>
      <c r="CO12" s="201" t="str">
        <f>AZ12</f>
        <v>-</v>
      </c>
      <c r="CP12" s="201"/>
      <c r="CQ12" s="201"/>
      <c r="CR12" s="201"/>
      <c r="CS12" s="201"/>
      <c r="CT12" s="201"/>
      <c r="CU12" s="201"/>
      <c r="CV12" s="201"/>
      <c r="CW12" s="201"/>
      <c r="CX12" s="201"/>
      <c r="CY12" s="201"/>
      <c r="CZ12" s="201"/>
      <c r="DA12" s="201"/>
      <c r="DB12" s="201"/>
      <c r="DC12" s="201"/>
      <c r="DD12" s="201"/>
      <c r="DE12" s="201"/>
      <c r="DF12" s="201"/>
    </row>
    <row r="13" spans="1:110" ht="79.5" customHeight="1" x14ac:dyDescent="0.25">
      <c r="A13" s="208" t="s">
        <v>886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10"/>
      <c r="AC13" s="177" t="s">
        <v>877</v>
      </c>
      <c r="AD13" s="178"/>
      <c r="AE13" s="178"/>
      <c r="AF13" s="178"/>
      <c r="AG13" s="178"/>
      <c r="AH13" s="179"/>
      <c r="AI13" s="195" t="s">
        <v>887</v>
      </c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7"/>
      <c r="AZ13" s="203" t="s">
        <v>39</v>
      </c>
      <c r="BA13" s="204"/>
      <c r="BB13" s="204"/>
      <c r="BC13" s="204"/>
      <c r="BD13" s="204"/>
      <c r="BE13" s="204"/>
      <c r="BF13" s="204"/>
      <c r="BG13" s="204"/>
      <c r="BH13" s="204"/>
      <c r="BI13" s="204"/>
      <c r="BJ13" s="204"/>
      <c r="BK13" s="204"/>
      <c r="BL13" s="204"/>
      <c r="BM13" s="204"/>
      <c r="BN13" s="204"/>
      <c r="BO13" s="204"/>
      <c r="BP13" s="204"/>
      <c r="BQ13" s="204"/>
      <c r="BR13" s="204"/>
      <c r="BS13" s="204"/>
      <c r="BT13" s="204"/>
      <c r="BU13" s="204"/>
      <c r="BV13" s="205"/>
      <c r="BW13" s="201" t="s">
        <v>39</v>
      </c>
      <c r="BX13" s="201"/>
      <c r="BY13" s="201"/>
      <c r="BZ13" s="201"/>
      <c r="CA13" s="201"/>
      <c r="CB13" s="201"/>
      <c r="CC13" s="201"/>
      <c r="CD13" s="201"/>
      <c r="CE13" s="201"/>
      <c r="CF13" s="201"/>
      <c r="CG13" s="201"/>
      <c r="CH13" s="201"/>
      <c r="CI13" s="201"/>
      <c r="CJ13" s="201"/>
      <c r="CK13" s="201"/>
      <c r="CL13" s="201"/>
      <c r="CM13" s="201"/>
      <c r="CN13" s="201"/>
      <c r="CO13" s="201" t="str">
        <f>AZ13</f>
        <v>-</v>
      </c>
      <c r="CP13" s="201"/>
      <c r="CQ13" s="201"/>
      <c r="CR13" s="201"/>
      <c r="CS13" s="201"/>
      <c r="CT13" s="201"/>
      <c r="CU13" s="201"/>
      <c r="CV13" s="201"/>
      <c r="CW13" s="201"/>
      <c r="CX13" s="201"/>
      <c r="CY13" s="201"/>
      <c r="CZ13" s="201"/>
      <c r="DA13" s="201"/>
      <c r="DB13" s="201"/>
      <c r="DC13" s="201"/>
      <c r="DD13" s="201"/>
      <c r="DE13" s="201"/>
      <c r="DF13" s="201"/>
    </row>
    <row r="14" spans="1:110" ht="78.75" customHeight="1" x14ac:dyDescent="0.25">
      <c r="A14" s="208" t="s">
        <v>888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10"/>
      <c r="AC14" s="162" t="s">
        <v>877</v>
      </c>
      <c r="AD14" s="162"/>
      <c r="AE14" s="162"/>
      <c r="AF14" s="162"/>
      <c r="AG14" s="162"/>
      <c r="AH14" s="162"/>
      <c r="AI14" s="194" t="s">
        <v>889</v>
      </c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201" t="s">
        <v>39</v>
      </c>
      <c r="BA14" s="201"/>
      <c r="BB14" s="201"/>
      <c r="BC14" s="201"/>
      <c r="BD14" s="201"/>
      <c r="BE14" s="201"/>
      <c r="BF14" s="201"/>
      <c r="BG14" s="201"/>
      <c r="BH14" s="201"/>
      <c r="BI14" s="201"/>
      <c r="BJ14" s="201"/>
      <c r="BK14" s="201"/>
      <c r="BL14" s="201"/>
      <c r="BM14" s="201"/>
      <c r="BN14" s="201"/>
      <c r="BO14" s="201"/>
      <c r="BP14" s="201"/>
      <c r="BQ14" s="201"/>
      <c r="BR14" s="201"/>
      <c r="BS14" s="201"/>
      <c r="BT14" s="201"/>
      <c r="BU14" s="201"/>
      <c r="BV14" s="201"/>
      <c r="BW14" s="201" t="s">
        <v>39</v>
      </c>
      <c r="BX14" s="201"/>
      <c r="BY14" s="201"/>
      <c r="BZ14" s="201"/>
      <c r="CA14" s="201"/>
      <c r="CB14" s="201"/>
      <c r="CC14" s="201"/>
      <c r="CD14" s="201"/>
      <c r="CE14" s="201"/>
      <c r="CF14" s="201"/>
      <c r="CG14" s="201"/>
      <c r="CH14" s="201"/>
      <c r="CI14" s="201"/>
      <c r="CJ14" s="201"/>
      <c r="CK14" s="201"/>
      <c r="CL14" s="201"/>
      <c r="CM14" s="201"/>
      <c r="CN14" s="201"/>
      <c r="CO14" s="201" t="str">
        <f t="shared" si="0"/>
        <v>-</v>
      </c>
      <c r="CP14" s="201"/>
      <c r="CQ14" s="201"/>
      <c r="CR14" s="201"/>
      <c r="CS14" s="201"/>
      <c r="CT14" s="201"/>
      <c r="CU14" s="201"/>
      <c r="CV14" s="201"/>
      <c r="CW14" s="201"/>
      <c r="CX14" s="201"/>
      <c r="CY14" s="201"/>
      <c r="CZ14" s="201"/>
      <c r="DA14" s="201"/>
      <c r="DB14" s="201"/>
      <c r="DC14" s="201"/>
      <c r="DD14" s="201"/>
      <c r="DE14" s="201"/>
      <c r="DF14" s="201"/>
    </row>
    <row r="15" spans="1:110" ht="35.25" customHeight="1" x14ac:dyDescent="0.25">
      <c r="A15" s="180" t="s">
        <v>890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207"/>
      <c r="AC15" s="162" t="s">
        <v>877</v>
      </c>
      <c r="AD15" s="162"/>
      <c r="AE15" s="162"/>
      <c r="AF15" s="162"/>
      <c r="AG15" s="162"/>
      <c r="AH15" s="162"/>
      <c r="AI15" s="194" t="s">
        <v>891</v>
      </c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201" t="s">
        <v>39</v>
      </c>
      <c r="BA15" s="201"/>
      <c r="BB15" s="201"/>
      <c r="BC15" s="201"/>
      <c r="BD15" s="201"/>
      <c r="BE15" s="201"/>
      <c r="BF15" s="201"/>
      <c r="BG15" s="201"/>
      <c r="BH15" s="201"/>
      <c r="BI15" s="201"/>
      <c r="BJ15" s="201"/>
      <c r="BK15" s="201"/>
      <c r="BL15" s="201"/>
      <c r="BM15" s="201"/>
      <c r="BN15" s="201"/>
      <c r="BO15" s="201"/>
      <c r="BP15" s="201"/>
      <c r="BQ15" s="201"/>
      <c r="BR15" s="201"/>
      <c r="BS15" s="201"/>
      <c r="BT15" s="201"/>
      <c r="BU15" s="201"/>
      <c r="BV15" s="201"/>
      <c r="BW15" s="201" t="s">
        <v>39</v>
      </c>
      <c r="BX15" s="201"/>
      <c r="BY15" s="201"/>
      <c r="BZ15" s="201"/>
      <c r="CA15" s="201"/>
      <c r="CB15" s="201"/>
      <c r="CC15" s="201"/>
      <c r="CD15" s="201"/>
      <c r="CE15" s="201"/>
      <c r="CF15" s="201"/>
      <c r="CG15" s="201"/>
      <c r="CH15" s="201"/>
      <c r="CI15" s="201"/>
      <c r="CJ15" s="201"/>
      <c r="CK15" s="201"/>
      <c r="CL15" s="201"/>
      <c r="CM15" s="201"/>
      <c r="CN15" s="201"/>
      <c r="CO15" s="201" t="str">
        <f t="shared" si="0"/>
        <v>-</v>
      </c>
      <c r="CP15" s="201"/>
      <c r="CQ15" s="201"/>
      <c r="CR15" s="201"/>
      <c r="CS15" s="201"/>
      <c r="CT15" s="201"/>
      <c r="CU15" s="201"/>
      <c r="CV15" s="201"/>
      <c r="CW15" s="201"/>
      <c r="CX15" s="201"/>
      <c r="CY15" s="201"/>
      <c r="CZ15" s="201"/>
      <c r="DA15" s="201"/>
      <c r="DB15" s="201"/>
      <c r="DC15" s="201"/>
      <c r="DD15" s="201"/>
      <c r="DE15" s="201"/>
      <c r="DF15" s="201"/>
    </row>
    <row r="16" spans="1:110" ht="48" customHeight="1" x14ac:dyDescent="0.25">
      <c r="A16" s="208" t="s">
        <v>892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10"/>
      <c r="AC16" s="174" t="s">
        <v>877</v>
      </c>
      <c r="AD16" s="175"/>
      <c r="AE16" s="175"/>
      <c r="AF16" s="175"/>
      <c r="AG16" s="175"/>
      <c r="AH16" s="176"/>
      <c r="AI16" s="194" t="s">
        <v>893</v>
      </c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  <c r="AZ16" s="203" t="s">
        <v>39</v>
      </c>
      <c r="BA16" s="204"/>
      <c r="BB16" s="204"/>
      <c r="BC16" s="204"/>
      <c r="BD16" s="204"/>
      <c r="BE16" s="204"/>
      <c r="BF16" s="204"/>
      <c r="BG16" s="204"/>
      <c r="BH16" s="204"/>
      <c r="BI16" s="204"/>
      <c r="BJ16" s="204"/>
      <c r="BK16" s="204"/>
      <c r="BL16" s="204"/>
      <c r="BM16" s="204"/>
      <c r="BN16" s="204"/>
      <c r="BO16" s="204"/>
      <c r="BP16" s="204"/>
      <c r="BQ16" s="204"/>
      <c r="BR16" s="204"/>
      <c r="BS16" s="204"/>
      <c r="BT16" s="204"/>
      <c r="BU16" s="204"/>
      <c r="BV16" s="205"/>
      <c r="BW16" s="203" t="s">
        <v>39</v>
      </c>
      <c r="BX16" s="204"/>
      <c r="BY16" s="204"/>
      <c r="BZ16" s="204"/>
      <c r="CA16" s="204"/>
      <c r="CB16" s="204"/>
      <c r="CC16" s="204"/>
      <c r="CD16" s="204"/>
      <c r="CE16" s="204"/>
      <c r="CF16" s="204"/>
      <c r="CG16" s="204"/>
      <c r="CH16" s="204"/>
      <c r="CI16" s="204"/>
      <c r="CJ16" s="204"/>
      <c r="CK16" s="204"/>
      <c r="CL16" s="204"/>
      <c r="CM16" s="204"/>
      <c r="CN16" s="205"/>
      <c r="CO16" s="203" t="str">
        <f>CO17</f>
        <v>-</v>
      </c>
      <c r="CP16" s="204"/>
      <c r="CQ16" s="204"/>
      <c r="CR16" s="204"/>
      <c r="CS16" s="204"/>
      <c r="CT16" s="204"/>
      <c r="CU16" s="204"/>
      <c r="CV16" s="204"/>
      <c r="CW16" s="204"/>
      <c r="CX16" s="204"/>
      <c r="CY16" s="204"/>
      <c r="CZ16" s="204"/>
      <c r="DA16" s="204"/>
      <c r="DB16" s="204"/>
      <c r="DC16" s="204"/>
      <c r="DD16" s="204"/>
      <c r="DE16" s="204"/>
      <c r="DF16" s="205"/>
    </row>
    <row r="17" spans="1:110" ht="52.5" customHeight="1" x14ac:dyDescent="0.25">
      <c r="A17" s="180" t="s">
        <v>894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207"/>
      <c r="AC17" s="162" t="s">
        <v>877</v>
      </c>
      <c r="AD17" s="162"/>
      <c r="AE17" s="162"/>
      <c r="AF17" s="162"/>
      <c r="AG17" s="162"/>
      <c r="AH17" s="162"/>
      <c r="AI17" s="194" t="s">
        <v>895</v>
      </c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201" t="s">
        <v>39</v>
      </c>
      <c r="BA17" s="201"/>
      <c r="BB17" s="201"/>
      <c r="BC17" s="201"/>
      <c r="BD17" s="201"/>
      <c r="BE17" s="201"/>
      <c r="BF17" s="201"/>
      <c r="BG17" s="201"/>
      <c r="BH17" s="201"/>
      <c r="BI17" s="201"/>
      <c r="BJ17" s="201"/>
      <c r="BK17" s="201"/>
      <c r="BL17" s="201"/>
      <c r="BM17" s="201"/>
      <c r="BN17" s="201"/>
      <c r="BO17" s="201"/>
      <c r="BP17" s="201"/>
      <c r="BQ17" s="201"/>
      <c r="BR17" s="201"/>
      <c r="BS17" s="201"/>
      <c r="BT17" s="201"/>
      <c r="BU17" s="201"/>
      <c r="BV17" s="201"/>
      <c r="BW17" s="201" t="s">
        <v>39</v>
      </c>
      <c r="BX17" s="201"/>
      <c r="BY17" s="201"/>
      <c r="BZ17" s="201"/>
      <c r="CA17" s="201"/>
      <c r="CB17" s="201"/>
      <c r="CC17" s="201"/>
      <c r="CD17" s="201"/>
      <c r="CE17" s="201"/>
      <c r="CF17" s="201"/>
      <c r="CG17" s="201"/>
      <c r="CH17" s="201"/>
      <c r="CI17" s="201"/>
      <c r="CJ17" s="201"/>
      <c r="CK17" s="201"/>
      <c r="CL17" s="201"/>
      <c r="CM17" s="201"/>
      <c r="CN17" s="201"/>
      <c r="CO17" s="201" t="str">
        <f t="shared" si="0"/>
        <v>-</v>
      </c>
      <c r="CP17" s="201"/>
      <c r="CQ17" s="201"/>
      <c r="CR17" s="201"/>
      <c r="CS17" s="201"/>
      <c r="CT17" s="201"/>
      <c r="CU17" s="201"/>
      <c r="CV17" s="201"/>
      <c r="CW17" s="201"/>
      <c r="CX17" s="201"/>
      <c r="CY17" s="201"/>
      <c r="CZ17" s="201"/>
      <c r="DA17" s="201"/>
      <c r="DB17" s="201"/>
      <c r="DC17" s="201"/>
      <c r="DD17" s="201"/>
      <c r="DE17" s="201"/>
      <c r="DF17" s="201"/>
    </row>
    <row r="18" spans="1:110" x14ac:dyDescent="0.25">
      <c r="A18" s="180" t="s">
        <v>896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207"/>
      <c r="AC18" s="162" t="s">
        <v>897</v>
      </c>
      <c r="AD18" s="162"/>
      <c r="AE18" s="162"/>
      <c r="AF18" s="162"/>
      <c r="AG18" s="162"/>
      <c r="AH18" s="162"/>
      <c r="AI18" s="194" t="s">
        <v>876</v>
      </c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201" t="s">
        <v>39</v>
      </c>
      <c r="BA18" s="201"/>
      <c r="BB18" s="201"/>
      <c r="BC18" s="201"/>
      <c r="BD18" s="201"/>
      <c r="BE18" s="201"/>
      <c r="BF18" s="201"/>
      <c r="BG18" s="201"/>
      <c r="BH18" s="201"/>
      <c r="BI18" s="201"/>
      <c r="BJ18" s="201"/>
      <c r="BK18" s="201"/>
      <c r="BL18" s="201"/>
      <c r="BM18" s="201"/>
      <c r="BN18" s="201"/>
      <c r="BO18" s="201"/>
      <c r="BP18" s="201"/>
      <c r="BQ18" s="201"/>
      <c r="BR18" s="201"/>
      <c r="BS18" s="201"/>
      <c r="BT18" s="201"/>
      <c r="BU18" s="201"/>
      <c r="BV18" s="201"/>
      <c r="BW18" s="201" t="s">
        <v>39</v>
      </c>
      <c r="BX18" s="201"/>
      <c r="BY18" s="201"/>
      <c r="BZ18" s="201"/>
      <c r="CA18" s="201"/>
      <c r="CB18" s="201"/>
      <c r="CC18" s="201"/>
      <c r="CD18" s="201"/>
      <c r="CE18" s="201"/>
      <c r="CF18" s="201"/>
      <c r="CG18" s="201"/>
      <c r="CH18" s="201"/>
      <c r="CI18" s="201"/>
      <c r="CJ18" s="201"/>
      <c r="CK18" s="201"/>
      <c r="CL18" s="201"/>
      <c r="CM18" s="201"/>
      <c r="CN18" s="201"/>
      <c r="CO18" s="201" t="s">
        <v>39</v>
      </c>
      <c r="CP18" s="201"/>
      <c r="CQ18" s="201"/>
      <c r="CR18" s="201"/>
      <c r="CS18" s="201"/>
      <c r="CT18" s="201"/>
      <c r="CU18" s="201"/>
      <c r="CV18" s="201"/>
      <c r="CW18" s="201"/>
      <c r="CX18" s="201"/>
      <c r="CY18" s="201"/>
      <c r="CZ18" s="201"/>
      <c r="DA18" s="201"/>
      <c r="DB18" s="201"/>
      <c r="DC18" s="201"/>
      <c r="DD18" s="201"/>
      <c r="DE18" s="201"/>
      <c r="DF18" s="201"/>
    </row>
    <row r="19" spans="1:110" x14ac:dyDescent="0.25">
      <c r="A19" s="163" t="s">
        <v>879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2"/>
      <c r="AD19" s="162"/>
      <c r="AE19" s="162"/>
      <c r="AF19" s="162"/>
      <c r="AG19" s="162"/>
      <c r="AH19" s="162"/>
      <c r="AI19" s="194"/>
      <c r="AJ19" s="194"/>
      <c r="AK19" s="194"/>
      <c r="AL19" s="194"/>
      <c r="AM19" s="194"/>
      <c r="AN19" s="194"/>
      <c r="AO19" s="194"/>
      <c r="AP19" s="194"/>
      <c r="AQ19" s="194"/>
      <c r="AR19" s="194"/>
      <c r="AS19" s="194"/>
      <c r="AT19" s="194"/>
      <c r="AU19" s="194"/>
      <c r="AV19" s="194"/>
      <c r="AW19" s="194"/>
      <c r="AX19" s="194"/>
      <c r="AY19" s="194"/>
      <c r="AZ19" s="206" t="s">
        <v>39</v>
      </c>
      <c r="BA19" s="206"/>
      <c r="BB19" s="206"/>
      <c r="BC19" s="206"/>
      <c r="BD19" s="206"/>
      <c r="BE19" s="206"/>
      <c r="BF19" s="206"/>
      <c r="BG19" s="206"/>
      <c r="BH19" s="206"/>
      <c r="BI19" s="206"/>
      <c r="BJ19" s="206"/>
      <c r="BK19" s="206"/>
      <c r="BL19" s="206"/>
      <c r="BM19" s="206"/>
      <c r="BN19" s="206"/>
      <c r="BO19" s="206"/>
      <c r="BP19" s="206"/>
      <c r="BQ19" s="206"/>
      <c r="BR19" s="206"/>
      <c r="BS19" s="206"/>
      <c r="BT19" s="206"/>
      <c r="BU19" s="206"/>
      <c r="BV19" s="206"/>
      <c r="BW19" s="201" t="s">
        <v>39</v>
      </c>
      <c r="BX19" s="201"/>
      <c r="BY19" s="201"/>
      <c r="BZ19" s="201"/>
      <c r="CA19" s="201"/>
      <c r="CB19" s="201"/>
      <c r="CC19" s="201"/>
      <c r="CD19" s="201"/>
      <c r="CE19" s="201"/>
      <c r="CF19" s="201"/>
      <c r="CG19" s="201"/>
      <c r="CH19" s="201"/>
      <c r="CI19" s="201"/>
      <c r="CJ19" s="201"/>
      <c r="CK19" s="201"/>
      <c r="CL19" s="201"/>
      <c r="CM19" s="201"/>
      <c r="CN19" s="201"/>
      <c r="CO19" s="201" t="s">
        <v>39</v>
      </c>
      <c r="CP19" s="201"/>
      <c r="CQ19" s="201"/>
      <c r="CR19" s="201"/>
      <c r="CS19" s="201"/>
      <c r="CT19" s="201"/>
      <c r="CU19" s="201"/>
      <c r="CV19" s="201"/>
      <c r="CW19" s="201"/>
      <c r="CX19" s="201"/>
      <c r="CY19" s="201"/>
      <c r="CZ19" s="201"/>
      <c r="DA19" s="201"/>
      <c r="DB19" s="201"/>
      <c r="DC19" s="201"/>
      <c r="DD19" s="201"/>
      <c r="DE19" s="201"/>
      <c r="DF19" s="201"/>
    </row>
    <row r="20" spans="1:110" ht="39.75" customHeight="1" x14ac:dyDescent="0.25">
      <c r="A20" s="208" t="s">
        <v>898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10"/>
      <c r="AC20" s="162" t="s">
        <v>899</v>
      </c>
      <c r="AD20" s="162"/>
      <c r="AE20" s="162"/>
      <c r="AF20" s="162"/>
      <c r="AG20" s="162"/>
      <c r="AH20" s="162"/>
      <c r="AI20" s="194" t="s">
        <v>900</v>
      </c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201">
        <f>AZ21+AZ25</f>
        <v>32450600</v>
      </c>
      <c r="BA20" s="201"/>
      <c r="BB20" s="201"/>
      <c r="BC20" s="201"/>
      <c r="BD20" s="201"/>
      <c r="BE20" s="201"/>
      <c r="BF20" s="201"/>
      <c r="BG20" s="201"/>
      <c r="BH20" s="201"/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>
        <f>BW21+BW25</f>
        <v>-1723936.7800000012</v>
      </c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01"/>
      <c r="CM20" s="201"/>
      <c r="CN20" s="201"/>
      <c r="CO20" s="201">
        <f>AZ20-BW20</f>
        <v>34174536.780000001</v>
      </c>
      <c r="CP20" s="201"/>
      <c r="CQ20" s="201"/>
      <c r="CR20" s="201"/>
      <c r="CS20" s="201"/>
      <c r="CT20" s="201"/>
      <c r="CU20" s="201"/>
      <c r="CV20" s="201"/>
      <c r="CW20" s="201"/>
      <c r="CX20" s="201"/>
      <c r="CY20" s="201"/>
      <c r="CZ20" s="201"/>
      <c r="DA20" s="201"/>
      <c r="DB20" s="201"/>
      <c r="DC20" s="201"/>
      <c r="DD20" s="201"/>
      <c r="DE20" s="201"/>
      <c r="DF20" s="201"/>
    </row>
    <row r="21" spans="1:110" ht="24.75" customHeight="1" x14ac:dyDescent="0.25">
      <c r="A21" s="211" t="s">
        <v>901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3"/>
      <c r="AC21" s="177" t="s">
        <v>902</v>
      </c>
      <c r="AD21" s="178"/>
      <c r="AE21" s="178"/>
      <c r="AF21" s="178"/>
      <c r="AG21" s="178"/>
      <c r="AH21" s="179"/>
      <c r="AI21" s="198" t="s">
        <v>903</v>
      </c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200"/>
      <c r="AZ21" s="203">
        <f>AZ24</f>
        <v>-572244100</v>
      </c>
      <c r="BA21" s="204"/>
      <c r="BB21" s="204"/>
      <c r="BC21" s="204"/>
      <c r="BD21" s="204"/>
      <c r="BE21" s="204"/>
      <c r="BF21" s="204"/>
      <c r="BG21" s="204"/>
      <c r="BH21" s="204"/>
      <c r="BI21" s="204"/>
      <c r="BJ21" s="204"/>
      <c r="BK21" s="204"/>
      <c r="BL21" s="204"/>
      <c r="BM21" s="204"/>
      <c r="BN21" s="204"/>
      <c r="BO21" s="204"/>
      <c r="BP21" s="204"/>
      <c r="BQ21" s="204"/>
      <c r="BR21" s="204"/>
      <c r="BS21" s="204"/>
      <c r="BT21" s="204"/>
      <c r="BU21" s="204"/>
      <c r="BV21" s="205"/>
      <c r="BW21" s="201">
        <f>BW24</f>
        <v>-51168778.329999998</v>
      </c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1"/>
      <c r="CM21" s="201"/>
      <c r="CN21" s="201"/>
      <c r="CO21" s="201" t="s">
        <v>904</v>
      </c>
      <c r="CP21" s="201"/>
      <c r="CQ21" s="201"/>
      <c r="CR21" s="201"/>
      <c r="CS21" s="201"/>
      <c r="CT21" s="201"/>
      <c r="CU21" s="201"/>
      <c r="CV21" s="201"/>
      <c r="CW21" s="201"/>
      <c r="CX21" s="201"/>
      <c r="CY21" s="201"/>
      <c r="CZ21" s="201"/>
      <c r="DA21" s="201"/>
      <c r="DB21" s="201"/>
      <c r="DC21" s="201"/>
      <c r="DD21" s="201"/>
      <c r="DE21" s="201"/>
      <c r="DF21" s="201"/>
    </row>
    <row r="22" spans="1:110" ht="30" customHeight="1" x14ac:dyDescent="0.25">
      <c r="A22" s="171" t="s">
        <v>905</v>
      </c>
      <c r="B22" s="172"/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3"/>
      <c r="AC22" s="177" t="s">
        <v>902</v>
      </c>
      <c r="AD22" s="178"/>
      <c r="AE22" s="178"/>
      <c r="AF22" s="178"/>
      <c r="AG22" s="178"/>
      <c r="AH22" s="179"/>
      <c r="AI22" s="198" t="s">
        <v>906</v>
      </c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200"/>
      <c r="AZ22" s="203">
        <f>AZ24</f>
        <v>-572244100</v>
      </c>
      <c r="BA22" s="204"/>
      <c r="BB22" s="204"/>
      <c r="BC22" s="204"/>
      <c r="BD22" s="204"/>
      <c r="BE22" s="204"/>
      <c r="BF22" s="204"/>
      <c r="BG22" s="204"/>
      <c r="BH22" s="204"/>
      <c r="BI22" s="204"/>
      <c r="BJ22" s="204"/>
      <c r="BK22" s="204"/>
      <c r="BL22" s="204"/>
      <c r="BM22" s="204"/>
      <c r="BN22" s="204"/>
      <c r="BO22" s="204"/>
      <c r="BP22" s="204"/>
      <c r="BQ22" s="204"/>
      <c r="BR22" s="204"/>
      <c r="BS22" s="204"/>
      <c r="BT22" s="204"/>
      <c r="BU22" s="204"/>
      <c r="BV22" s="205"/>
      <c r="BW22" s="201">
        <f>BW24</f>
        <v>-51168778.329999998</v>
      </c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201"/>
      <c r="CM22" s="201"/>
      <c r="CN22" s="201"/>
      <c r="CO22" s="201" t="s">
        <v>904</v>
      </c>
      <c r="CP22" s="201"/>
      <c r="CQ22" s="201"/>
      <c r="CR22" s="201"/>
      <c r="CS22" s="201"/>
      <c r="CT22" s="201"/>
      <c r="CU22" s="201"/>
      <c r="CV22" s="201"/>
      <c r="CW22" s="201"/>
      <c r="CX22" s="201"/>
      <c r="CY22" s="201"/>
      <c r="CZ22" s="201"/>
      <c r="DA22" s="201"/>
      <c r="DB22" s="201"/>
      <c r="DC22" s="201"/>
      <c r="DD22" s="201"/>
      <c r="DE22" s="201"/>
      <c r="DF22" s="201"/>
    </row>
    <row r="23" spans="1:110" ht="31.5" customHeight="1" x14ac:dyDescent="0.25">
      <c r="A23" s="208" t="s">
        <v>907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10"/>
      <c r="AC23" s="177" t="s">
        <v>902</v>
      </c>
      <c r="AD23" s="178"/>
      <c r="AE23" s="178"/>
      <c r="AF23" s="178"/>
      <c r="AG23" s="178"/>
      <c r="AH23" s="179"/>
      <c r="AI23" s="198" t="s">
        <v>908</v>
      </c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200"/>
      <c r="AZ23" s="203">
        <f>AZ24</f>
        <v>-572244100</v>
      </c>
      <c r="BA23" s="204"/>
      <c r="BB23" s="204"/>
      <c r="BC23" s="204"/>
      <c r="BD23" s="204"/>
      <c r="BE23" s="204"/>
      <c r="BF23" s="204"/>
      <c r="BG23" s="204"/>
      <c r="BH23" s="204"/>
      <c r="BI23" s="204"/>
      <c r="BJ23" s="204"/>
      <c r="BK23" s="204"/>
      <c r="BL23" s="204"/>
      <c r="BM23" s="204"/>
      <c r="BN23" s="204"/>
      <c r="BO23" s="204"/>
      <c r="BP23" s="204"/>
      <c r="BQ23" s="204"/>
      <c r="BR23" s="204"/>
      <c r="BS23" s="204"/>
      <c r="BT23" s="204"/>
      <c r="BU23" s="204"/>
      <c r="BV23" s="205"/>
      <c r="BW23" s="201">
        <f>BW24</f>
        <v>-51168778.329999998</v>
      </c>
      <c r="BX23" s="201"/>
      <c r="BY23" s="201"/>
      <c r="BZ23" s="201"/>
      <c r="CA23" s="201"/>
      <c r="CB23" s="201"/>
      <c r="CC23" s="201"/>
      <c r="CD23" s="201"/>
      <c r="CE23" s="201"/>
      <c r="CF23" s="201"/>
      <c r="CG23" s="201"/>
      <c r="CH23" s="201"/>
      <c r="CI23" s="201"/>
      <c r="CJ23" s="201"/>
      <c r="CK23" s="201"/>
      <c r="CL23" s="201"/>
      <c r="CM23" s="201"/>
      <c r="CN23" s="201"/>
      <c r="CO23" s="201" t="s">
        <v>904</v>
      </c>
      <c r="CP23" s="201"/>
      <c r="CQ23" s="201"/>
      <c r="CR23" s="201"/>
      <c r="CS23" s="201"/>
      <c r="CT23" s="201"/>
      <c r="CU23" s="201"/>
      <c r="CV23" s="201"/>
      <c r="CW23" s="201"/>
      <c r="CX23" s="201"/>
      <c r="CY23" s="201"/>
      <c r="CZ23" s="201"/>
      <c r="DA23" s="201"/>
      <c r="DB23" s="201"/>
      <c r="DC23" s="201"/>
      <c r="DD23" s="201"/>
      <c r="DE23" s="201"/>
      <c r="DF23" s="201"/>
    </row>
    <row r="24" spans="1:110" ht="33.75" customHeight="1" x14ac:dyDescent="0.25">
      <c r="A24" s="180" t="s">
        <v>909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207"/>
      <c r="AC24" s="162" t="s">
        <v>902</v>
      </c>
      <c r="AD24" s="162"/>
      <c r="AE24" s="162"/>
      <c r="AF24" s="162"/>
      <c r="AG24" s="162"/>
      <c r="AH24" s="162"/>
      <c r="AI24" s="194" t="s">
        <v>910</v>
      </c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203">
        <v>-572244100</v>
      </c>
      <c r="BA24" s="204"/>
      <c r="BB24" s="204"/>
      <c r="BC24" s="204"/>
      <c r="BD24" s="204"/>
      <c r="BE24" s="204"/>
      <c r="BF24" s="204"/>
      <c r="BG24" s="204"/>
      <c r="BH24" s="204"/>
      <c r="BI24" s="204"/>
      <c r="BJ24" s="204"/>
      <c r="BK24" s="204"/>
      <c r="BL24" s="204"/>
      <c r="BM24" s="204"/>
      <c r="BN24" s="204"/>
      <c r="BO24" s="204"/>
      <c r="BP24" s="204"/>
      <c r="BQ24" s="204"/>
      <c r="BR24" s="204"/>
      <c r="BS24" s="204"/>
      <c r="BT24" s="204"/>
      <c r="BU24" s="204"/>
      <c r="BV24" s="205"/>
      <c r="BW24" s="201">
        <v>-51168778.329999998</v>
      </c>
      <c r="BX24" s="201"/>
      <c r="BY24" s="201"/>
      <c r="BZ24" s="201"/>
      <c r="CA24" s="201"/>
      <c r="CB24" s="201"/>
      <c r="CC24" s="201"/>
      <c r="CD24" s="201"/>
      <c r="CE24" s="201"/>
      <c r="CF24" s="201"/>
      <c r="CG24" s="201"/>
      <c r="CH24" s="201"/>
      <c r="CI24" s="201"/>
      <c r="CJ24" s="201"/>
      <c r="CK24" s="201"/>
      <c r="CL24" s="201"/>
      <c r="CM24" s="201"/>
      <c r="CN24" s="201"/>
      <c r="CO24" s="201" t="s">
        <v>904</v>
      </c>
      <c r="CP24" s="201"/>
      <c r="CQ24" s="201"/>
      <c r="CR24" s="201"/>
      <c r="CS24" s="201"/>
      <c r="CT24" s="201"/>
      <c r="CU24" s="201"/>
      <c r="CV24" s="201"/>
      <c r="CW24" s="201"/>
      <c r="CX24" s="201"/>
      <c r="CY24" s="201"/>
      <c r="CZ24" s="201"/>
      <c r="DA24" s="201"/>
      <c r="DB24" s="201"/>
      <c r="DC24" s="201"/>
      <c r="DD24" s="201"/>
      <c r="DE24" s="201"/>
      <c r="DF24" s="201"/>
    </row>
    <row r="25" spans="1:110" ht="21.75" customHeight="1" x14ac:dyDescent="0.25">
      <c r="A25" s="208" t="s">
        <v>911</v>
      </c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209"/>
      <c r="W25" s="209"/>
      <c r="X25" s="209"/>
      <c r="Y25" s="209"/>
      <c r="Z25" s="209"/>
      <c r="AA25" s="209"/>
      <c r="AB25" s="210"/>
      <c r="AC25" s="177" t="s">
        <v>912</v>
      </c>
      <c r="AD25" s="178"/>
      <c r="AE25" s="178"/>
      <c r="AF25" s="178"/>
      <c r="AG25" s="178"/>
      <c r="AH25" s="179"/>
      <c r="AI25" s="198" t="s">
        <v>913</v>
      </c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200"/>
      <c r="AZ25" s="201">
        <f>AZ28</f>
        <v>604694700</v>
      </c>
      <c r="BA25" s="201"/>
      <c r="BB25" s="201"/>
      <c r="BC25" s="201"/>
      <c r="BD25" s="201"/>
      <c r="BE25" s="201"/>
      <c r="BF25" s="201"/>
      <c r="BG25" s="201"/>
      <c r="BH25" s="201"/>
      <c r="BI25" s="201"/>
      <c r="BJ25" s="201"/>
      <c r="BK25" s="201"/>
      <c r="BL25" s="201"/>
      <c r="BM25" s="201"/>
      <c r="BN25" s="201"/>
      <c r="BO25" s="201"/>
      <c r="BP25" s="201"/>
      <c r="BQ25" s="201"/>
      <c r="BR25" s="201"/>
      <c r="BS25" s="201"/>
      <c r="BT25" s="201"/>
      <c r="BU25" s="201"/>
      <c r="BV25" s="201"/>
      <c r="BW25" s="201">
        <f>BW28</f>
        <v>49444841.549999997</v>
      </c>
      <c r="BX25" s="201"/>
      <c r="BY25" s="201"/>
      <c r="BZ25" s="201"/>
      <c r="CA25" s="201"/>
      <c r="CB25" s="201"/>
      <c r="CC25" s="201"/>
      <c r="CD25" s="201"/>
      <c r="CE25" s="201"/>
      <c r="CF25" s="201"/>
      <c r="CG25" s="201"/>
      <c r="CH25" s="201"/>
      <c r="CI25" s="201"/>
      <c r="CJ25" s="201"/>
      <c r="CK25" s="201"/>
      <c r="CL25" s="201"/>
      <c r="CM25" s="201"/>
      <c r="CN25" s="201"/>
      <c r="CO25" s="201" t="s">
        <v>904</v>
      </c>
      <c r="CP25" s="201"/>
      <c r="CQ25" s="201"/>
      <c r="CR25" s="201"/>
      <c r="CS25" s="201"/>
      <c r="CT25" s="201"/>
      <c r="CU25" s="201"/>
      <c r="CV25" s="201"/>
      <c r="CW25" s="201"/>
      <c r="CX25" s="201"/>
      <c r="CY25" s="201"/>
      <c r="CZ25" s="201"/>
      <c r="DA25" s="201"/>
      <c r="DB25" s="201"/>
      <c r="DC25" s="201"/>
      <c r="DD25" s="201"/>
      <c r="DE25" s="201"/>
      <c r="DF25" s="201"/>
    </row>
    <row r="26" spans="1:110" ht="34.5" customHeight="1" x14ac:dyDescent="0.25">
      <c r="A26" s="208" t="s">
        <v>914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  <c r="T26" s="209"/>
      <c r="U26" s="209"/>
      <c r="V26" s="209"/>
      <c r="W26" s="209"/>
      <c r="X26" s="209"/>
      <c r="Y26" s="209"/>
      <c r="Z26" s="209"/>
      <c r="AA26" s="209"/>
      <c r="AB26" s="210"/>
      <c r="AC26" s="174" t="s">
        <v>912</v>
      </c>
      <c r="AD26" s="175"/>
      <c r="AE26" s="175"/>
      <c r="AF26" s="175"/>
      <c r="AG26" s="175"/>
      <c r="AH26" s="176"/>
      <c r="AI26" s="198" t="s">
        <v>915</v>
      </c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200"/>
      <c r="AZ26" s="201">
        <f>AZ28</f>
        <v>604694700</v>
      </c>
      <c r="BA26" s="201"/>
      <c r="BB26" s="201"/>
      <c r="BC26" s="201"/>
      <c r="BD26" s="201"/>
      <c r="BE26" s="201"/>
      <c r="BF26" s="201"/>
      <c r="BG26" s="201"/>
      <c r="BH26" s="201"/>
      <c r="BI26" s="201"/>
      <c r="BJ26" s="201"/>
      <c r="BK26" s="201"/>
      <c r="BL26" s="201"/>
      <c r="BM26" s="201"/>
      <c r="BN26" s="201"/>
      <c r="BO26" s="201"/>
      <c r="BP26" s="201"/>
      <c r="BQ26" s="201"/>
      <c r="BR26" s="201"/>
      <c r="BS26" s="201"/>
      <c r="BT26" s="201"/>
      <c r="BU26" s="201"/>
      <c r="BV26" s="201"/>
      <c r="BW26" s="201">
        <f>BW28</f>
        <v>49444841.549999997</v>
      </c>
      <c r="BX26" s="201"/>
      <c r="BY26" s="201"/>
      <c r="BZ26" s="201"/>
      <c r="CA26" s="201"/>
      <c r="CB26" s="201"/>
      <c r="CC26" s="201"/>
      <c r="CD26" s="201"/>
      <c r="CE26" s="201"/>
      <c r="CF26" s="201"/>
      <c r="CG26" s="201"/>
      <c r="CH26" s="201"/>
      <c r="CI26" s="201"/>
      <c r="CJ26" s="201"/>
      <c r="CK26" s="201"/>
      <c r="CL26" s="201"/>
      <c r="CM26" s="201"/>
      <c r="CN26" s="201"/>
      <c r="CO26" s="201" t="s">
        <v>904</v>
      </c>
      <c r="CP26" s="201"/>
      <c r="CQ26" s="201"/>
      <c r="CR26" s="201"/>
      <c r="CS26" s="201"/>
      <c r="CT26" s="201"/>
      <c r="CU26" s="201"/>
      <c r="CV26" s="201"/>
      <c r="CW26" s="201"/>
      <c r="CX26" s="201"/>
      <c r="CY26" s="201"/>
      <c r="CZ26" s="201"/>
      <c r="DA26" s="201"/>
      <c r="DB26" s="201"/>
      <c r="DC26" s="201"/>
      <c r="DD26" s="201"/>
      <c r="DE26" s="201"/>
      <c r="DF26" s="201"/>
    </row>
    <row r="27" spans="1:110" ht="33" customHeight="1" x14ac:dyDescent="0.25">
      <c r="A27" s="208" t="s">
        <v>916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10"/>
      <c r="AC27" s="174" t="s">
        <v>912</v>
      </c>
      <c r="AD27" s="175"/>
      <c r="AE27" s="175"/>
      <c r="AF27" s="175"/>
      <c r="AG27" s="175"/>
      <c r="AH27" s="176"/>
      <c r="AI27" s="198" t="s">
        <v>917</v>
      </c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200"/>
      <c r="AZ27" s="201">
        <f>AZ28</f>
        <v>604694700</v>
      </c>
      <c r="BA27" s="201"/>
      <c r="BB27" s="201"/>
      <c r="BC27" s="201"/>
      <c r="BD27" s="201"/>
      <c r="BE27" s="201"/>
      <c r="BF27" s="201"/>
      <c r="BG27" s="201"/>
      <c r="BH27" s="201"/>
      <c r="BI27" s="201"/>
      <c r="BJ27" s="201"/>
      <c r="BK27" s="201"/>
      <c r="BL27" s="201"/>
      <c r="BM27" s="201"/>
      <c r="BN27" s="201"/>
      <c r="BO27" s="201"/>
      <c r="BP27" s="201"/>
      <c r="BQ27" s="201"/>
      <c r="BR27" s="201"/>
      <c r="BS27" s="201"/>
      <c r="BT27" s="201"/>
      <c r="BU27" s="201"/>
      <c r="BV27" s="201"/>
      <c r="BW27" s="201">
        <f>BW28</f>
        <v>49444841.549999997</v>
      </c>
      <c r="BX27" s="201"/>
      <c r="BY27" s="201"/>
      <c r="BZ27" s="201"/>
      <c r="CA27" s="201"/>
      <c r="CB27" s="201"/>
      <c r="CC27" s="201"/>
      <c r="CD27" s="201"/>
      <c r="CE27" s="201"/>
      <c r="CF27" s="201"/>
      <c r="CG27" s="201"/>
      <c r="CH27" s="201"/>
      <c r="CI27" s="201"/>
      <c r="CJ27" s="201"/>
      <c r="CK27" s="201"/>
      <c r="CL27" s="201"/>
      <c r="CM27" s="201"/>
      <c r="CN27" s="201"/>
      <c r="CO27" s="201" t="s">
        <v>904</v>
      </c>
      <c r="CP27" s="201"/>
      <c r="CQ27" s="201"/>
      <c r="CR27" s="201"/>
      <c r="CS27" s="201"/>
      <c r="CT27" s="201"/>
      <c r="CU27" s="201"/>
      <c r="CV27" s="201"/>
      <c r="CW27" s="201"/>
      <c r="CX27" s="201"/>
      <c r="CY27" s="201"/>
      <c r="CZ27" s="201"/>
      <c r="DA27" s="201"/>
      <c r="DB27" s="201"/>
      <c r="DC27" s="201"/>
      <c r="DD27" s="201"/>
      <c r="DE27" s="201"/>
      <c r="DF27" s="201"/>
    </row>
    <row r="28" spans="1:110" ht="35.25" customHeight="1" x14ac:dyDescent="0.25">
      <c r="A28" s="214" t="s">
        <v>918</v>
      </c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6"/>
      <c r="AC28" s="162" t="s">
        <v>912</v>
      </c>
      <c r="AD28" s="162"/>
      <c r="AE28" s="162"/>
      <c r="AF28" s="162"/>
      <c r="AG28" s="162"/>
      <c r="AH28" s="162"/>
      <c r="AI28" s="194" t="s">
        <v>919</v>
      </c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201">
        <v>604694700</v>
      </c>
      <c r="BA28" s="201"/>
      <c r="BB28" s="201"/>
      <c r="BC28" s="201"/>
      <c r="BD28" s="201"/>
      <c r="BE28" s="201"/>
      <c r="BF28" s="201"/>
      <c r="BG28" s="201"/>
      <c r="BH28" s="201"/>
      <c r="BI28" s="201"/>
      <c r="BJ28" s="201"/>
      <c r="BK28" s="201"/>
      <c r="BL28" s="201"/>
      <c r="BM28" s="201"/>
      <c r="BN28" s="201"/>
      <c r="BO28" s="201"/>
      <c r="BP28" s="201"/>
      <c r="BQ28" s="201"/>
      <c r="BR28" s="201"/>
      <c r="BS28" s="201"/>
      <c r="BT28" s="201"/>
      <c r="BU28" s="201"/>
      <c r="BV28" s="201"/>
      <c r="BW28" s="201">
        <v>49444841.549999997</v>
      </c>
      <c r="BX28" s="201"/>
      <c r="BY28" s="201"/>
      <c r="BZ28" s="201"/>
      <c r="CA28" s="201"/>
      <c r="CB28" s="201"/>
      <c r="CC28" s="201"/>
      <c r="CD28" s="201"/>
      <c r="CE28" s="201"/>
      <c r="CF28" s="201"/>
      <c r="CG28" s="201"/>
      <c r="CH28" s="201"/>
      <c r="CI28" s="201"/>
      <c r="CJ28" s="201"/>
      <c r="CK28" s="201"/>
      <c r="CL28" s="201"/>
      <c r="CM28" s="201"/>
      <c r="CN28" s="201"/>
      <c r="CO28" s="201" t="s">
        <v>904</v>
      </c>
      <c r="CP28" s="201"/>
      <c r="CQ28" s="201"/>
      <c r="CR28" s="201"/>
      <c r="CS28" s="201"/>
      <c r="CT28" s="201"/>
      <c r="CU28" s="201"/>
      <c r="CV28" s="201"/>
      <c r="CW28" s="201"/>
      <c r="CX28" s="201"/>
      <c r="CY28" s="201"/>
      <c r="CZ28" s="201"/>
      <c r="DA28" s="201"/>
      <c r="DB28" s="201"/>
      <c r="DC28" s="201"/>
      <c r="DD28" s="201"/>
      <c r="DE28" s="201"/>
      <c r="DF28" s="201"/>
    </row>
    <row r="29" spans="1:110" x14ac:dyDescent="0.25">
      <c r="A29" s="182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4"/>
      <c r="BX29" s="184"/>
      <c r="BY29" s="184"/>
      <c r="BZ29" s="184"/>
      <c r="CA29" s="184"/>
      <c r="CB29" s="184"/>
      <c r="CC29" s="184"/>
      <c r="CD29" s="184"/>
      <c r="CE29" s="184"/>
      <c r="CF29" s="184"/>
      <c r="CG29" s="184"/>
      <c r="CH29" s="184"/>
      <c r="CI29" s="184"/>
      <c r="CJ29" s="184"/>
      <c r="CK29" s="184"/>
      <c r="CL29" s="184"/>
      <c r="CM29" s="184"/>
      <c r="CN29" s="184"/>
      <c r="CO29" s="184"/>
      <c r="CP29" s="184"/>
      <c r="CQ29" s="184"/>
      <c r="CR29" s="184"/>
      <c r="CS29" s="184"/>
      <c r="CT29" s="184"/>
      <c r="CU29" s="184"/>
      <c r="CV29" s="184"/>
      <c r="CW29" s="184"/>
      <c r="CX29" s="184"/>
      <c r="CY29" s="184"/>
      <c r="CZ29" s="184"/>
      <c r="DA29" s="184"/>
      <c r="DB29" s="184"/>
      <c r="DC29" s="184"/>
      <c r="DD29" s="184"/>
      <c r="DE29" s="184"/>
      <c r="DF29" s="184"/>
    </row>
    <row r="30" spans="1:110" x14ac:dyDescent="0.25">
      <c r="A30" s="185" t="s">
        <v>920</v>
      </c>
      <c r="B30" s="185"/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BV30" s="96"/>
      <c r="CE30" s="156"/>
      <c r="CF30" s="156"/>
      <c r="CG30" s="156"/>
      <c r="CH30" s="156"/>
      <c r="CI30" s="156"/>
      <c r="CJ30" s="156"/>
      <c r="CK30" s="156"/>
      <c r="CL30" s="156"/>
      <c r="CM30" s="156"/>
      <c r="CN30" s="156"/>
      <c r="CU30" s="156"/>
      <c r="CV30" s="156"/>
      <c r="CW30" s="156"/>
      <c r="CX30" s="156"/>
      <c r="CY30" s="156"/>
      <c r="CZ30" s="156"/>
      <c r="DA30" s="156"/>
      <c r="DB30" s="156"/>
      <c r="DC30" s="156"/>
      <c r="DD30" s="156"/>
      <c r="DE30" s="156"/>
      <c r="DF30" s="156"/>
    </row>
    <row r="31" spans="1:110" x14ac:dyDescent="0.25">
      <c r="A31" s="185"/>
      <c r="B31" s="185"/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K31" s="156" t="s">
        <v>921</v>
      </c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</row>
    <row r="32" spans="1:110" x14ac:dyDescent="0.25">
      <c r="O32" s="187" t="s">
        <v>922</v>
      </c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K32" s="187" t="s">
        <v>923</v>
      </c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  <c r="CE32" s="156"/>
      <c r="CF32" s="156"/>
      <c r="CG32" s="156"/>
      <c r="CH32" s="156"/>
      <c r="CI32" s="156"/>
      <c r="CJ32" s="156"/>
      <c r="CK32" s="156"/>
      <c r="CL32" s="156"/>
      <c r="CM32" s="156"/>
      <c r="CN32" s="156"/>
      <c r="CU32" s="156"/>
      <c r="CV32" s="156"/>
      <c r="CW32" s="156"/>
      <c r="CX32" s="156"/>
      <c r="CY32" s="156"/>
      <c r="CZ32" s="156"/>
      <c r="DA32" s="156"/>
      <c r="DB32" s="156"/>
      <c r="DC32" s="156"/>
      <c r="DD32" s="156"/>
      <c r="DE32" s="156"/>
      <c r="DF32" s="156"/>
    </row>
    <row r="33" spans="1:71" x14ac:dyDescent="0.25">
      <c r="A33" s="185" t="s">
        <v>924</v>
      </c>
      <c r="B33" s="185"/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</row>
    <row r="34" spans="1:71" x14ac:dyDescent="0.25">
      <c r="A34" s="185"/>
      <c r="B34" s="185"/>
      <c r="C34" s="185"/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5"/>
      <c r="U34" s="185"/>
      <c r="V34" s="185"/>
      <c r="W34" s="185"/>
      <c r="X34" s="185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V34" s="186" t="s">
        <v>925</v>
      </c>
      <c r="AW34" s="186"/>
      <c r="AX34" s="186"/>
      <c r="AY34" s="186"/>
      <c r="AZ34" s="186"/>
      <c r="BA34" s="186"/>
      <c r="BB34" s="186"/>
      <c r="BC34" s="186"/>
      <c r="BD34" s="186"/>
      <c r="BE34" s="186"/>
      <c r="BF34" s="186"/>
      <c r="BG34" s="186"/>
      <c r="BH34" s="186"/>
      <c r="BI34" s="186"/>
      <c r="BJ34" s="186"/>
      <c r="BK34" s="186"/>
      <c r="BL34" s="186"/>
      <c r="BM34" s="186"/>
      <c r="BN34" s="186"/>
      <c r="BO34" s="186"/>
      <c r="BP34" s="186"/>
      <c r="BQ34" s="186"/>
      <c r="BR34" s="186"/>
      <c r="BS34" s="186"/>
    </row>
    <row r="35" spans="1:71" x14ac:dyDescent="0.25">
      <c r="Z35" s="187" t="s">
        <v>922</v>
      </c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V35" s="187" t="s">
        <v>923</v>
      </c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  <c r="BI35" s="187"/>
      <c r="BJ35" s="187"/>
      <c r="BK35" s="187"/>
      <c r="BL35" s="187"/>
      <c r="BM35" s="187"/>
      <c r="BN35" s="187"/>
      <c r="BO35" s="187"/>
      <c r="BP35" s="187"/>
      <c r="BQ35" s="187"/>
      <c r="BR35" s="187"/>
      <c r="BS35" s="187"/>
    </row>
    <row r="36" spans="1:71" x14ac:dyDescent="0.25"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  <c r="AJ36" s="192"/>
      <c r="AK36" s="192"/>
      <c r="AL36" s="192"/>
      <c r="AM36" s="192"/>
      <c r="AN36" s="192"/>
      <c r="AO36" s="192"/>
      <c r="AP36" s="192"/>
      <c r="AQ36" s="192"/>
      <c r="AV36" s="192"/>
      <c r="AW36" s="192"/>
      <c r="AX36" s="192"/>
      <c r="AY36" s="192"/>
      <c r="AZ36" s="192"/>
      <c r="BA36" s="192"/>
      <c r="BB36" s="192"/>
      <c r="BC36" s="192"/>
      <c r="BD36" s="192"/>
      <c r="BE36" s="192"/>
      <c r="BF36" s="192"/>
      <c r="BG36" s="192"/>
      <c r="BH36" s="192"/>
      <c r="BI36" s="192"/>
      <c r="BJ36" s="192"/>
      <c r="BK36" s="192"/>
      <c r="BL36" s="192"/>
      <c r="BM36" s="192"/>
      <c r="BN36" s="192"/>
      <c r="BO36" s="192"/>
      <c r="BP36" s="192"/>
      <c r="BQ36" s="192"/>
      <c r="BR36" s="192"/>
      <c r="BS36" s="192"/>
    </row>
    <row r="37" spans="1:71" x14ac:dyDescent="0.25"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2"/>
      <c r="AK37" s="192"/>
      <c r="AL37" s="192"/>
      <c r="AM37" s="192"/>
      <c r="AN37" s="192"/>
      <c r="AO37" s="192"/>
      <c r="AP37" s="192"/>
      <c r="AQ37" s="192"/>
      <c r="AV37" s="192"/>
      <c r="AW37" s="192"/>
      <c r="AX37" s="192"/>
      <c r="AY37" s="192"/>
      <c r="AZ37" s="192"/>
      <c r="BA37" s="192"/>
      <c r="BB37" s="192"/>
      <c r="BC37" s="192"/>
      <c r="BD37" s="192"/>
      <c r="BE37" s="192"/>
      <c r="BF37" s="192"/>
      <c r="BG37" s="192"/>
      <c r="BH37" s="192"/>
      <c r="BI37" s="192"/>
      <c r="BJ37" s="192"/>
      <c r="BK37" s="192"/>
      <c r="BL37" s="192"/>
      <c r="BM37" s="192"/>
      <c r="BN37" s="192"/>
      <c r="BO37" s="192"/>
      <c r="BP37" s="192"/>
      <c r="BQ37" s="192"/>
      <c r="BR37" s="192"/>
      <c r="BS37" s="192"/>
    </row>
    <row r="38" spans="1:71" x14ac:dyDescent="0.25">
      <c r="A38" s="188" t="s">
        <v>926</v>
      </c>
      <c r="B38" s="188"/>
      <c r="C38" s="189" t="s">
        <v>927</v>
      </c>
      <c r="D38" s="189"/>
      <c r="E38" s="189"/>
      <c r="F38" s="189"/>
      <c r="G38" s="190" t="s">
        <v>926</v>
      </c>
      <c r="H38" s="190"/>
      <c r="J38" s="186" t="s">
        <v>928</v>
      </c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90">
        <v>20</v>
      </c>
      <c r="AC38" s="190"/>
      <c r="AD38" s="190"/>
      <c r="AE38" s="190"/>
      <c r="AF38" s="191" t="s">
        <v>929</v>
      </c>
      <c r="AG38" s="191"/>
      <c r="AH38" s="191"/>
      <c r="AI38" s="97" t="s">
        <v>930</v>
      </c>
    </row>
  </sheetData>
  <mergeCells count="168">
    <mergeCell ref="A38:B38"/>
    <mergeCell ref="C38:F38"/>
    <mergeCell ref="G38:H38"/>
    <mergeCell ref="J38:AA38"/>
    <mergeCell ref="AB38:AE38"/>
    <mergeCell ref="AF38:AH38"/>
    <mergeCell ref="Z35:AQ35"/>
    <mergeCell ref="AV35:BS35"/>
    <mergeCell ref="O32:AF32"/>
    <mergeCell ref="AK32:BH32"/>
    <mergeCell ref="CE32:CN32"/>
    <mergeCell ref="CU32:DF32"/>
    <mergeCell ref="A33:X34"/>
    <mergeCell ref="Z34:AQ34"/>
    <mergeCell ref="AV34:BS34"/>
    <mergeCell ref="A30:N31"/>
    <mergeCell ref="AK31:BK31"/>
    <mergeCell ref="CE30:CN30"/>
    <mergeCell ref="CU30:DF30"/>
    <mergeCell ref="O31:AF31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A21:AB21"/>
    <mergeCell ref="AC21:AH21"/>
    <mergeCell ref="AI21:AY21"/>
    <mergeCell ref="AZ21:BV21"/>
    <mergeCell ref="BW21:CN21"/>
    <mergeCell ref="CO21:DF21"/>
    <mergeCell ref="A20:AB20"/>
    <mergeCell ref="AC20:AH20"/>
    <mergeCell ref="AI20:AY20"/>
    <mergeCell ref="AZ20:BV20"/>
    <mergeCell ref="BW20:CN20"/>
    <mergeCell ref="CO20:DF20"/>
    <mergeCell ref="A19:AB19"/>
    <mergeCell ref="AC19:AH19"/>
    <mergeCell ref="AI19:AY19"/>
    <mergeCell ref="AZ19:BV19"/>
    <mergeCell ref="BW19:CN19"/>
    <mergeCell ref="CO19:DF19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F15:F17 E13:F13 E15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7:F97">
    <cfRule type="cellIs" priority="4" stopIfTrue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dc:description>POI HSSF rep:2.47.0.105</dc:description>
  <cp:lastModifiedBy>FEO-006</cp:lastModifiedBy>
  <cp:lastPrinted>2023-03-09T08:02:20Z</cp:lastPrinted>
  <dcterms:created xsi:type="dcterms:W3CDTF">2019-03-01T09:52:53Z</dcterms:created>
  <dcterms:modified xsi:type="dcterms:W3CDTF">2023-08-04T11:42:06Z</dcterms:modified>
</cp:coreProperties>
</file>