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Доходы!$F$216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Доходы!$A$216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8" i="6"/>
  <c r="BW27" i="6" s="1"/>
  <c r="AZ27" i="6"/>
  <c r="BW26" i="6"/>
  <c r="AZ26" i="6"/>
  <c r="BW25" i="6"/>
  <c r="BW24" i="6" s="1"/>
  <c r="BW5" i="6" s="1"/>
  <c r="AZ25" i="6"/>
  <c r="AZ24" i="6"/>
  <c r="CO24" i="6" s="1"/>
  <c r="CO17" i="6"/>
  <c r="CO16" i="6" s="1"/>
  <c r="CO15" i="6"/>
  <c r="CO14" i="6"/>
  <c r="CO13" i="6"/>
  <c r="CO12" i="6"/>
  <c r="CO11" i="6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AZ5" i="6" l="1"/>
  <c r="CO5" i="6" s="1"/>
  <c r="E99" i="1" l="1"/>
  <c r="E23" i="1"/>
  <c r="E53" i="1"/>
  <c r="F54" i="1"/>
  <c r="F53" i="1"/>
  <c r="E55" i="1" l="1"/>
  <c r="E186" i="1" l="1"/>
  <c r="F192" i="1"/>
  <c r="F191" i="1"/>
  <c r="E69" i="1"/>
  <c r="E47" i="1"/>
  <c r="F144" i="1" l="1"/>
  <c r="E143" i="1"/>
  <c r="D143" i="1"/>
  <c r="D142" i="1" s="1"/>
  <c r="E50" i="1"/>
  <c r="F50" i="1" s="1"/>
  <c r="F52" i="1"/>
  <c r="F51" i="1"/>
  <c r="F197" i="1" l="1"/>
  <c r="F199" i="1"/>
  <c r="F187" i="1"/>
  <c r="F188" i="1"/>
  <c r="F189" i="1"/>
  <c r="F190" i="1"/>
  <c r="F182" i="1"/>
  <c r="F184" i="1"/>
  <c r="F179" i="1"/>
  <c r="F176" i="1"/>
  <c r="F173" i="1"/>
  <c r="F157" i="1"/>
  <c r="F158" i="1"/>
  <c r="F159" i="1"/>
  <c r="F161" i="1"/>
  <c r="F141" i="1"/>
  <c r="F133" i="1"/>
  <c r="E198" i="1" l="1"/>
  <c r="D198" i="1"/>
  <c r="F198" i="1" l="1"/>
  <c r="E207" i="1"/>
  <c r="D207" i="1"/>
  <c r="F208" i="1"/>
  <c r="F207" i="1" s="1"/>
  <c r="E178" i="1" l="1"/>
  <c r="E177" i="1" s="1"/>
  <c r="D178" i="1"/>
  <c r="D175" i="1"/>
  <c r="D163" i="1"/>
  <c r="D160" i="1"/>
  <c r="F178" i="1" l="1"/>
  <c r="D177" i="1"/>
  <c r="F177" i="1" l="1"/>
  <c r="D174" i="1"/>
  <c r="D186" i="1"/>
  <c r="D132" i="1"/>
  <c r="F186" i="1" l="1"/>
  <c r="E140" i="1"/>
  <c r="E32" i="1" l="1"/>
  <c r="E132" i="1" l="1"/>
  <c r="F132" i="1" s="1"/>
  <c r="E175" i="1" l="1"/>
  <c r="E116" i="1"/>
  <c r="E115" i="1" s="1"/>
  <c r="E114" i="1" s="1"/>
  <c r="E174" i="1" l="1"/>
  <c r="F174" i="1" s="1"/>
  <c r="F175" i="1"/>
  <c r="E109" i="1"/>
  <c r="F79" i="1"/>
  <c r="F49" i="1" l="1"/>
  <c r="E24" i="1" l="1"/>
  <c r="E163" i="1" l="1"/>
  <c r="F213" i="1" l="1"/>
  <c r="F47" i="1" l="1"/>
  <c r="F48" i="1"/>
  <c r="E185" i="1"/>
  <c r="D185" i="1"/>
  <c r="F78" i="1"/>
  <c r="F185" i="1" l="1"/>
  <c r="D165" i="1" l="1"/>
  <c r="D162" i="1" s="1"/>
  <c r="D156" i="1" s="1"/>
  <c r="D130" i="1"/>
  <c r="D129" i="1" s="1"/>
  <c r="D127" i="1"/>
  <c r="D126" i="1" s="1"/>
  <c r="D124" i="1"/>
  <c r="D122" i="1"/>
  <c r="D120" i="1"/>
  <c r="D108" i="1"/>
  <c r="D98" i="1"/>
  <c r="D81" i="1"/>
  <c r="D68" i="1"/>
  <c r="D67" i="1" s="1"/>
  <c r="D23" i="1"/>
  <c r="E147" i="1" l="1"/>
  <c r="E151" i="1" l="1"/>
  <c r="E146" i="1" s="1"/>
  <c r="D65" i="1" l="1"/>
  <c r="E172" i="1" l="1"/>
  <c r="F172" i="1" s="1"/>
  <c r="E160" i="1"/>
  <c r="F160" i="1" s="1"/>
  <c r="E82" i="1"/>
  <c r="F86" i="1"/>
  <c r="E171" i="1" l="1"/>
  <c r="F171" i="1" s="1"/>
  <c r="F77" i="1"/>
  <c r="F76" i="1"/>
  <c r="D97" i="1"/>
  <c r="D87" i="1"/>
  <c r="E61" i="1" l="1"/>
  <c r="F145" i="1" l="1"/>
  <c r="E170" i="1"/>
  <c r="F170" i="1" s="1"/>
  <c r="E142" i="1" l="1"/>
  <c r="F142" i="1" s="1"/>
  <c r="F143" i="1"/>
  <c r="E93" i="1"/>
  <c r="D136" i="1"/>
  <c r="D135" i="1" s="1"/>
  <c r="D134" i="1" s="1"/>
  <c r="D215" i="1"/>
  <c r="D214" i="1" s="1"/>
  <c r="F70" i="1" l="1"/>
  <c r="F71" i="1"/>
  <c r="F72" i="1"/>
  <c r="F74" i="1"/>
  <c r="F75" i="1"/>
  <c r="D167" i="1" l="1"/>
  <c r="E169" i="1"/>
  <c r="F169" i="1" s="1"/>
  <c r="F90" i="1"/>
  <c r="F91" i="1"/>
  <c r="F85" i="1"/>
  <c r="E168" i="1" l="1"/>
  <c r="F168" i="1" s="1"/>
  <c r="E165" i="1"/>
  <c r="E162" i="1" s="1"/>
  <c r="F95" i="1"/>
  <c r="F89" i="1"/>
  <c r="D209" i="1"/>
  <c r="D206" i="1" s="1"/>
  <c r="D196" i="1"/>
  <c r="D119" i="1"/>
  <c r="D118" i="1" s="1"/>
  <c r="D63" i="1"/>
  <c r="D61" i="1"/>
  <c r="D59" i="1"/>
  <c r="D80" i="1"/>
  <c r="D22" i="1"/>
  <c r="D195" i="1" l="1"/>
  <c r="E156" i="1"/>
  <c r="F162" i="1"/>
  <c r="D58" i="1"/>
  <c r="D57" i="1" s="1"/>
  <c r="F165" i="1"/>
  <c r="E88" i="1"/>
  <c r="F88" i="1" s="1"/>
  <c r="F93" i="1"/>
  <c r="F94" i="1"/>
  <c r="E167" i="1"/>
  <c r="F167" i="1" s="1"/>
  <c r="F156" i="1" l="1"/>
  <c r="E87" i="1"/>
  <c r="F87" i="1" s="1"/>
  <c r="F31" i="1"/>
  <c r="D183" i="1" l="1"/>
  <c r="D180" i="1" l="1"/>
  <c r="F62" i="1"/>
  <c r="E200" i="1" l="1"/>
  <c r="F109" i="1"/>
  <c r="E120" i="1"/>
  <c r="F121" i="1"/>
  <c r="E122" i="1"/>
  <c r="F122" i="1" s="1"/>
  <c r="F123" i="1"/>
  <c r="E124" i="1"/>
  <c r="F124" i="1" s="1"/>
  <c r="F99" i="1" l="1"/>
  <c r="E98" i="1"/>
  <c r="E108" i="1"/>
  <c r="F108" i="1" s="1"/>
  <c r="E119" i="1"/>
  <c r="F120" i="1"/>
  <c r="E97" i="1" l="1"/>
  <c r="F98" i="1"/>
  <c r="F119" i="1"/>
  <c r="F97" i="1" l="1"/>
  <c r="D200" i="1" l="1"/>
  <c r="D147" i="1"/>
  <c r="D146" i="1" s="1"/>
  <c r="D212" i="1"/>
  <c r="D154" i="1"/>
  <c r="D153" i="1" s="1"/>
  <c r="D149" i="1"/>
  <c r="D140" i="1"/>
  <c r="F140" i="1" s="1"/>
  <c r="F30" i="1"/>
  <c r="D138" i="1" l="1"/>
  <c r="D211" i="1"/>
  <c r="D139" i="1"/>
  <c r="E73" i="1"/>
  <c r="D21" i="1" l="1"/>
  <c r="E68" i="1"/>
  <c r="E67" i="1" s="1"/>
  <c r="F73" i="1"/>
  <c r="E181" i="1"/>
  <c r="E149" i="1"/>
  <c r="F29" i="1"/>
  <c r="F181" i="1" l="1"/>
  <c r="E127" i="1"/>
  <c r="E126" i="1" s="1"/>
  <c r="D194" i="1" l="1"/>
  <c r="D193" i="1" l="1"/>
  <c r="D19" i="1" s="1"/>
  <c r="F202" i="1"/>
  <c r="F201" i="1"/>
  <c r="F200" i="1"/>
  <c r="E45" i="1" l="1"/>
  <c r="F46" i="1"/>
  <c r="F28" i="1"/>
  <c r="F32" i="1" l="1"/>
  <c r="E40" i="1"/>
  <c r="E59" i="1"/>
  <c r="F59" i="1" s="1"/>
  <c r="F61" i="1"/>
  <c r="E63" i="1"/>
  <c r="F63" i="1" s="1"/>
  <c r="E65" i="1"/>
  <c r="F65" i="1" s="1"/>
  <c r="F69" i="1"/>
  <c r="F82" i="1"/>
  <c r="E130" i="1"/>
  <c r="E129" i="1" s="1"/>
  <c r="E136" i="1"/>
  <c r="E135" i="1" s="1"/>
  <c r="F135" i="1" s="1"/>
  <c r="F146" i="1"/>
  <c r="E154" i="1"/>
  <c r="E153" i="1" s="1"/>
  <c r="E138" i="1" s="1"/>
  <c r="E183" i="1"/>
  <c r="E180" i="1" s="1"/>
  <c r="E196" i="1"/>
  <c r="E204" i="1"/>
  <c r="F204" i="1" s="1"/>
  <c r="E209" i="1"/>
  <c r="E206" i="1" s="1"/>
  <c r="F206" i="1" s="1"/>
  <c r="E212" i="1"/>
  <c r="F212" i="1" s="1"/>
  <c r="E215" i="1"/>
  <c r="F25" i="1"/>
  <c r="F26" i="1"/>
  <c r="F27" i="1"/>
  <c r="F33" i="1"/>
  <c r="F34" i="1"/>
  <c r="F35" i="1"/>
  <c r="F41" i="1"/>
  <c r="F42" i="1"/>
  <c r="F43" i="1"/>
  <c r="F44" i="1"/>
  <c r="F60" i="1"/>
  <c r="F64" i="1"/>
  <c r="F66" i="1"/>
  <c r="F83" i="1"/>
  <c r="F84" i="1"/>
  <c r="F125" i="1"/>
  <c r="F126" i="1"/>
  <c r="F127" i="1"/>
  <c r="F128" i="1"/>
  <c r="F131" i="1"/>
  <c r="F137" i="1"/>
  <c r="F148" i="1"/>
  <c r="F155" i="1"/>
  <c r="F166" i="1"/>
  <c r="F205" i="1"/>
  <c r="F210" i="1"/>
  <c r="E195" i="1" l="1"/>
  <c r="F195" i="1" s="1"/>
  <c r="F196" i="1"/>
  <c r="F180" i="1"/>
  <c r="F183" i="1"/>
  <c r="F40" i="1"/>
  <c r="E22" i="1"/>
  <c r="E139" i="1"/>
  <c r="F139" i="1" s="1"/>
  <c r="F153" i="1"/>
  <c r="F136" i="1"/>
  <c r="F129" i="1"/>
  <c r="E118" i="1"/>
  <c r="E134" i="1"/>
  <c r="F134" i="1" s="1"/>
  <c r="E203" i="1"/>
  <c r="F203" i="1" s="1"/>
  <c r="E214" i="1"/>
  <c r="F209" i="1"/>
  <c r="F147" i="1"/>
  <c r="E211" i="1"/>
  <c r="F211" i="1" s="1"/>
  <c r="F68" i="1"/>
  <c r="F154" i="1"/>
  <c r="F130" i="1"/>
  <c r="E81" i="1"/>
  <c r="E80" i="1" s="1"/>
  <c r="E58" i="1"/>
  <c r="F58" i="1" s="1"/>
  <c r="F24" i="1"/>
  <c r="F138" i="1" l="1"/>
  <c r="F118" i="1"/>
  <c r="E194" i="1"/>
  <c r="E193" i="1" s="1"/>
  <c r="F193" i="1" s="1"/>
  <c r="F67" i="1"/>
  <c r="F23" i="1"/>
  <c r="F81" i="1"/>
  <c r="E57" i="1"/>
  <c r="F57" i="1" s="1"/>
  <c r="F22" i="1"/>
  <c r="E21" i="1" l="1"/>
  <c r="E19" i="1" s="1"/>
  <c r="F194" i="1"/>
  <c r="F80" i="1" l="1"/>
  <c r="F19" i="1"/>
  <c r="F21" i="1" l="1"/>
</calcChain>
</file>

<file path=xl/sharedStrings.xml><?xml version="1.0" encoding="utf-8"?>
<sst xmlns="http://schemas.openxmlformats.org/spreadsheetml/2006/main" count="1861" uniqueCount="919">
  <si>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</si>
  <si>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</si>
  <si>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</si>
  <si>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</si>
  <si>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</si>
  <si>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</si>
  <si>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</si>
  <si>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</si>
  <si>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</si>
  <si>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</si>
  <si>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</si>
  <si>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</si>
  <si>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</si>
  <si>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</si>
  <si>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</si>
  <si>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</si>
  <si>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</si>
  <si>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</si>
  <si>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</si>
  <si>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</si>
  <si>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</si>
  <si>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</si>
  <si>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</si>
  <si>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</si>
  <si>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</si>
  <si>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</si>
  <si>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</si>
  <si>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</si>
  <si>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</si>
  <si>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</si>
  <si>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</si>
  <si>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</si>
  <si>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</si>
  <si>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</si>
  <si>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</si>
  <si>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</si>
  <si>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</si>
  <si>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</si>
  <si>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</si>
  <si>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</si>
  <si>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</si>
  <si>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</si>
  <si>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</si>
  <si>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</si>
  <si>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</si>
  <si>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</si>
  <si>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</si>
  <si>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</si>
  <si>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</si>
  <si>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</si>
  <si>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</si>
  <si>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</si>
  <si>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</si>
  <si>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</si>
  <si>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</si>
  <si>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</si>
  <si>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</si>
  <si>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</si>
  <si>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</si>
  <si>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</si>
  <si>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</si>
  <si>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</si>
  <si>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</si>
  <si>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</si>
  <si>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</si>
  <si>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</si>
  <si>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</si>
  <si>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</si>
  <si>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</si>
  <si>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</si>
  <si>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</si>
  <si>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</si>
  <si>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</si>
  <si>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</si>
  <si>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</si>
  <si>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</si>
  <si>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</si>
  <si>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</si>
  <si>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</si>
  <si>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</si>
  <si>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</si>
  <si>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</si>
  <si>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</si>
  <si>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</si>
  <si>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</si>
  <si>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</si>
  <si>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</si>
  <si>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</si>
  <si>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</si>
  <si>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</si>
  <si>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</si>
  <si>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</si>
  <si>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</si>
  <si>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</si>
  <si>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</si>
  <si>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</si>
  <si>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</si>
  <si>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</si>
  <si>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</si>
  <si>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</si>
  <si>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</si>
  <si>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</si>
  <si>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</si>
  <si>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</si>
  <si>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</si>
  <si>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</si>
  <si>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</si>
  <si>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</si>
  <si>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</si>
  <si>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</si>
  <si>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</si>
  <si>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</si>
  <si>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</si>
  <si>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</si>
  <si>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</si>
  <si>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</si>
  <si>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</si>
  <si>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</si>
  <si>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</si>
  <si>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</si>
  <si>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</si>
  <si>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</si>
  <si>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</si>
  <si>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</si>
  <si>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</si>
  <si>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</si>
  <si>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</si>
  <si>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</si>
  <si>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</si>
  <si>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</si>
  <si>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</si>
  <si>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</si>
  <si>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</si>
  <si>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</si>
  <si>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</si>
  <si>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</si>
  <si>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</si>
  <si>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</si>
  <si>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</si>
  <si>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</si>
  <si>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</si>
  <si>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</si>
  <si>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</si>
  <si>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</si>
  <si>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</si>
  <si>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</si>
  <si>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</si>
  <si>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</si>
  <si>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</si>
  <si>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</si>
  <si>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</si>
  <si>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</si>
  <si>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</si>
  <si>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</si>
  <si>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</si>
  <si>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</si>
  <si>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</si>
  <si>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</si>
  <si>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</si>
  <si>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</si>
  <si>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</si>
  <si>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</si>
  <si>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</si>
  <si>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</si>
  <si>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</si>
  <si>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</si>
  <si>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</si>
  <si>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</si>
  <si>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</si>
  <si>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</si>
  <si>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</si>
  <si>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</si>
  <si>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</si>
  <si>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</si>
  <si>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</si>
  <si>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</si>
  <si>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</si>
  <si>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</si>
  <si>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</si>
  <si>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</si>
  <si>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</si>
  <si>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</si>
  <si>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</si>
  <si>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</si>
  <si>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</si>
  <si>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</si>
  <si>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</si>
  <si>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</si>
  <si>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</si>
  <si>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</si>
  <si>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</si>
  <si>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</si>
  <si>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</si>
  <si>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</si>
  <si>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</si>
  <si>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</si>
  <si>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</si>
  <si>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</si>
  <si>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</si>
  <si>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</si>
  <si>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</si>
  <si>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</si>
  <si>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</si>
  <si>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</si>
  <si>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</si>
  <si>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</si>
  <si>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</si>
  <si>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</si>
  <si>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</si>
  <si>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</si>
  <si>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</si>
  <si>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</si>
  <si>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</si>
  <si>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</si>
  <si>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</si>
  <si>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</si>
  <si>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</si>
  <si>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</si>
  <si>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</si>
  <si>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</si>
  <si>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</si>
  <si>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</si>
  <si>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</si>
  <si>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</si>
  <si>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</si>
  <si>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</si>
  <si>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</si>
  <si>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</si>
  <si>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</si>
  <si>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</si>
  <si>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</si>
  <si>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</si>
  <si>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</si>
  <si>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</si>
  <si>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</si>
  <si>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</si>
  <si>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</si>
  <si>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</si>
  <si>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</si>
  <si>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</si>
  <si>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</si>
  <si>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</si>
  <si>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</si>
  <si>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</si>
  <si>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</si>
  <si>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</si>
  <si>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</si>
  <si>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</si>
  <si>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</si>
  <si>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</si>
  <si>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</si>
  <si>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</si>
  <si>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</si>
  <si>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</si>
  <si>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</si>
  <si>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</si>
  <si>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</si>
  <si>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</si>
  <si>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</si>
  <si>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</si>
  <si>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</si>
  <si>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</si>
  <si>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</si>
  <si>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</si>
  <si>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</si>
  <si>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</si>
  <si>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</si>
  <si>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</si>
  <si>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</si>
  <si>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</si>
  <si>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</si>
  <si>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</si>
  <si>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</si>
  <si>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</si>
  <si>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</si>
  <si>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</si>
  <si>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</si>
  <si>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</si>
  <si>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</si>
  <si>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</si>
  <si>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</si>
  <si>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</si>
  <si>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</si>
  <si>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</si>
  <si>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</si>
  <si>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</si>
  <si>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</si>
  <si>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</si>
  <si>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</si>
  <si>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</si>
  <si>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</si>
  <si>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</si>
  <si>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</si>
  <si>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</si>
  <si>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</si>
  <si>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</si>
  <si>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</si>
  <si>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</si>
  <si>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</si>
  <si>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</si>
  <si>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</si>
  <si>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</si>
  <si>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</si>
  <si>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</si>
  <si>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</si>
  <si>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</si>
  <si>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</si>
  <si>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</si>
  <si>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</si>
  <si>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</si>
  <si>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</si>
  <si>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</si>
  <si>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</si>
  <si>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</si>
  <si>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</si>
  <si>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</si>
  <si>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</si>
  <si>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</si>
  <si>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</si>
  <si>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</si>
  <si>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</si>
  <si>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</si>
  <si>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</si>
  <si>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</si>
  <si>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</si>
  <si>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</si>
  <si>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</si>
  <si>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</si>
  <si>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</si>
  <si>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</si>
  <si>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</si>
  <si>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</si>
  <si>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</si>
  <si>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</si>
  <si>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</si>
  <si>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</si>
  <si>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</si>
  <si>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</si>
  <si>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</si>
  <si>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</si>
  <si>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</si>
  <si>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</si>
  <si>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</si>
  <si>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</si>
  <si>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</si>
  <si>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</si>
  <si>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</si>
  <si>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</si>
  <si>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</si>
  <si>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</si>
  <si>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</si>
  <si>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</si>
  <si>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</si>
  <si>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</si>
  <si>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</si>
  <si>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</si>
  <si>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</si>
  <si>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</si>
  <si>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</si>
  <si>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</si>
  <si>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</si>
  <si>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</si>
  <si>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</si>
  <si>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</si>
  <si>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</si>
  <si>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</si>
  <si>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</si>
  <si>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</si>
  <si>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</si>
  <si>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</si>
  <si>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</si>
  <si>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</si>
  <si>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</si>
  <si>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Периодичность: месячная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</si>
  <si>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</si>
  <si>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</si>
  <si>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</si>
  <si>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</si>
  <si>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000 11610123010001140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</si>
  <si>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</si>
  <si>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</si>
  <si>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</si>
  <si>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</si>
  <si>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</si>
  <si>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</si>
  <si>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</si>
  <si>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</si>
  <si>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</si>
  <si>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</si>
  <si>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</si>
  <si>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</si>
  <si>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по состоянию на 01.03.2023 года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</si>
  <si>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</si>
  <si>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</si>
  <si>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</si>
  <si>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</si>
  <si>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</si>
  <si>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</si>
  <si>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</si>
  <si>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</si>
  <si>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</si>
  <si>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</si>
  <si>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</si>
  <si>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</si>
  <si>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</si>
  <si>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</si>
  <si>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</si>
  <si>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</si>
  <si>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</si>
  <si>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</si>
  <si>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</si>
  <si>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</si>
  <si>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</si>
  <si>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</si>
  <si>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</si>
  <si>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</si>
  <si>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</si>
  <si>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</si>
  <si>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</si>
  <si>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</si>
  <si>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</si>
  <si>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</si>
  <si>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</si>
  <si>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</si>
  <si>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</si>
  <si>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</si>
  <si>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</si>
  <si>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</si>
  <si>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</si>
  <si>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</si>
  <si>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</si>
  <si>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</si>
  <si>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</si>
  <si>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</si>
  <si>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</si>
  <si>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</si>
  <si>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</si>
  <si>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</si>
  <si>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</si>
  <si>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</si>
  <si>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</si>
  <si>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</si>
  <si>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</si>
  <si>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</si>
  <si>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</si>
  <si>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</si>
  <si>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</si>
  <si>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</si>
  <si>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</si>
  <si>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</si>
  <si>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</si>
  <si>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</si>
  <si>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</si>
  <si>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</si>
  <si>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</si>
  <si>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</si>
  <si>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</si>
  <si>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</si>
  <si>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</si>
  <si>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</si>
  <si>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</si>
  <si>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</si>
  <si>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</si>
  <si>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</si>
  <si>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</si>
  <si>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</si>
  <si>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</si>
  <si>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</si>
  <si>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</si>
  <si>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</si>
  <si>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</si>
  <si>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</si>
  <si>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</si>
  <si>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</si>
  <si>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</si>
  <si>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</si>
  <si>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</si>
  <si>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</si>
  <si>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</si>
  <si>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</si>
  <si>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</si>
  <si>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</si>
  <si>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</si>
  <si>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</si>
  <si>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</si>
  <si>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</si>
  <si>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</si>
  <si>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</si>
  <si>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</si>
  <si>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</si>
  <si>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</si>
  <si>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</si>
  <si>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</si>
  <si>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</si>
  <si>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</si>
  <si>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</si>
  <si>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</si>
  <si>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</si>
  <si>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</si>
  <si>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</si>
  <si>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</si>
  <si>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</si>
  <si>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</si>
  <si>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</si>
  <si>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</si>
  <si>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</si>
  <si>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</si>
  <si>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</si>
  <si>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</si>
  <si>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</si>
  <si>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</si>
  <si>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</si>
  <si>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</si>
  <si>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</si>
  <si>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</si>
  <si>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</si>
  <si>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</si>
  <si>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</si>
  <si>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</si>
  <si>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</si>
  <si>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</si>
  <si>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</si>
  <si>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</si>
  <si>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</si>
  <si>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</si>
  <si>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</si>
  <si>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</si>
  <si>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</si>
  <si>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</si>
  <si>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</si>
  <si>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</si>
  <si>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</si>
  <si>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</si>
  <si>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</si>
  <si>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</si>
  <si>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</si>
  <si>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</si>
  <si>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</si>
  <si>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</si>
  <si>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</si>
  <si>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</si>
  <si>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</si>
  <si>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</si>
  <si>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</si>
  <si>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</si>
  <si>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</si>
  <si>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</si>
  <si>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</si>
  <si>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</si>
  <si>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</si>
  <si>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</si>
  <si>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</si>
  <si>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</si>
  <si>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</si>
  <si>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</si>
  <si>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</si>
  <si>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</si>
  <si>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</si>
  <si>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</si>
  <si>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</si>
  <si>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</si>
  <si>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</si>
  <si>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</si>
  <si>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</si>
  <si>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</si>
  <si>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</si>
  <si>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</si>
  <si>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</si>
  <si>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</si>
  <si>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</si>
  <si>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</si>
  <si>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</si>
  <si>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</si>
  <si>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</si>
  <si>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</si>
  <si>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</si>
  <si>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</si>
  <si>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</si>
  <si>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</si>
  <si>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</si>
  <si>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</si>
  <si>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</si>
  <si>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</si>
  <si>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</si>
  <si>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</si>
  <si>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</si>
  <si>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</si>
  <si>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</si>
  <si>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</si>
  <si>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</si>
  <si>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</si>
  <si>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</si>
  <si>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</si>
  <si>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</si>
  <si>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</si>
  <si>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</si>
  <si>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</si>
  <si>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</si>
  <si>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</si>
  <si>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</si>
  <si>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</si>
  <si>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</si>
  <si>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</si>
  <si>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</si>
  <si>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</si>
  <si>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</si>
  <si>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</si>
  <si>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</si>
  <si>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</si>
  <si>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</si>
  <si>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</si>
  <si>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</si>
  <si>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</si>
  <si>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</si>
  <si>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</si>
  <si>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</si>
  <si>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</si>
  <si>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</si>
  <si>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</si>
  <si>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</si>
  <si>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</si>
  <si>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</si>
  <si>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</si>
  <si>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</si>
  <si>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</si>
  <si>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</si>
  <si>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</si>
  <si>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</si>
  <si>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</si>
  <si>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</si>
  <si>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</si>
  <si>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</si>
  <si>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</si>
  <si>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</si>
  <si>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</si>
  <si>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</si>
  <si>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</si>
  <si>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</si>
  <si>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</si>
  <si>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</si>
  <si>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</si>
  <si>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</si>
  <si>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</si>
  <si>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</si>
  <si>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</si>
  <si>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</si>
  <si>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</si>
  <si>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</si>
  <si>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</si>
  <si>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</si>
  <si>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</si>
  <si>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</si>
  <si>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</si>
  <si>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</si>
  <si>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</si>
  <si>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</si>
  <si>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</si>
  <si>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</si>
  <si>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</si>
  <si>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</si>
  <si>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</si>
  <si>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</si>
  <si>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</si>
  <si>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</si>
  <si>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</si>
  <si>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</si>
  <si>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</si>
  <si>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</si>
  <si>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</si>
  <si>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</si>
  <si>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</si>
  <si>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</si>
  <si>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</si>
  <si>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</si>
  <si>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</si>
  <si>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</si>
  <si>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</si>
  <si>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</si>
  <si>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</si>
  <si>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</si>
  <si>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</si>
  <si>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</si>
  <si>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</si>
  <si>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</si>
  <si>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</si>
  <si>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</si>
  <si>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</si>
  <si>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</si>
  <si>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</si>
  <si>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</si>
  <si>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</si>
  <si>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</si>
  <si>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</si>
  <si>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</si>
  <si>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</si>
  <si>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</si>
  <si>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</si>
  <si>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</si>
  <si>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</si>
  <si>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</si>
  <si>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</si>
  <si>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</si>
  <si>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</si>
  <si>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</si>
  <si>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</si>
  <si>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</si>
  <si>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</si>
  <si>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</si>
  <si>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</si>
  <si>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</si>
  <si>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</si>
  <si>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</si>
  <si>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</si>
  <si>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</si>
  <si>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</si>
  <si>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</si>
  <si>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</si>
  <si>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</si>
  <si>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</si>
  <si>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</si>
  <si>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</si>
  <si>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</si>
  <si>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</si>
  <si>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</si>
  <si>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</si>
  <si>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</si>
  <si>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</si>
  <si>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</si>
  <si>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</si>
  <si>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</si>
  <si>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</si>
  <si>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</si>
  <si>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</si>
  <si>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</si>
  <si>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</si>
  <si>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разработку проектной документации, изготовление и установку памятных знаков Белокалитвинского городского поселения в рамках подпрограммы "Благоустройство и санитарное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</si>
  <si>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951 0503 1030028999 000 </t>
  </si>
  <si>
    <t xml:space="preserve">951 0503 1030028999 244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</si>
  <si>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</si>
  <si>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</si>
  <si>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</si>
  <si>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</si>
  <si>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</si>
  <si>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</si>
  <si>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</si>
  <si>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</si>
  <si>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</si>
  <si>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951 0503 1210028390 243 </t>
  </si>
  <si>
    <t xml:space="preserve">951 0503 1210028390 244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</si>
  <si>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</si>
  <si>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</si>
  <si>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</si>
  <si>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</si>
  <si>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</si>
  <si>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</si>
  <si>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 вокруг стелы «К. Марксу и Ф. Энгельсу», расположенной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</si>
  <si>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</si>
  <si>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</si>
  <si>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</si>
  <si>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</si>
  <si>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</si>
  <si>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реализацию мероприятий по формированию современной городской среды в части благоустройства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</si>
  <si>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121F255551 000 </t>
  </si>
  <si>
    <t xml:space="preserve">951 0503 121F255551 244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</si>
  <si>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</si>
  <si>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</si>
  <si>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</si>
  <si>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</si>
  <si>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</si>
  <si>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</si>
  <si>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</si>
  <si>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</si>
  <si>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</si>
  <si>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</si>
  <si>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</si>
  <si>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</si>
  <si>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</si>
  <si>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</si>
  <si>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</si>
  <si>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</si>
  <si>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</si>
  <si>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</si>
  <si>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</si>
  <si>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</si>
  <si>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</si>
  <si>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</si>
  <si>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</si>
  <si>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</si>
  <si>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</si>
  <si>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</si>
  <si>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</si>
  <si>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</si>
  <si>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</si>
  <si>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</si>
  <si>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</si>
  <si>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</si>
  <si>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</si>
  <si>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</si>
  <si>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</si>
  <si>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</si>
  <si>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</si>
  <si>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</si>
  <si>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</si>
  <si>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</si>
  <si>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</si>
  <si>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</si>
  <si>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</si>
  <si>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</si>
  <si>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</si>
  <si>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услуги строительного контроля и авторского надзора,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</si>
  <si>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</si>
  <si>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951 0801 0540028997 243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</si>
  <si>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</si>
  <si>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</si>
  <si>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</si>
  <si>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</si>
  <si>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</si>
  <si>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</si>
  <si>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</si>
  <si>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</si>
  <si>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</si>
  <si>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</si>
  <si>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</si>
  <si>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</si>
  <si>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</si>
  <si>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</si>
  <si>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</si>
  <si>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</si>
  <si>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</si>
  <si>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</si>
  <si>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</si>
  <si>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</si>
  <si>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</si>
  <si>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</si>
  <si>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</si>
  <si>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</si>
  <si>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</si>
  <si>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</si>
  <si>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</si>
  <si>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</si>
  <si>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</si>
  <si>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</si>
  <si>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</si>
  <si>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</si>
  <si>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</si>
  <si>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</si>
  <si>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</si>
  <si>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</si>
  <si>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</si>
  <si>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</si>
  <si>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</si>
  <si>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</si>
  <si>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</si>
  <si>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</si>
  <si>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</si>
  <si>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</si>
  <si>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</si>
  <si>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</si>
  <si>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</si>
  <si>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</si>
  <si>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</si>
  <si>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</si>
  <si>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</si>
  <si>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</si>
  <si>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</si>
  <si>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</si>
  <si>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</si>
  <si>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</si>
  <si>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</si>
  <si>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</si>
  <si>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</si>
  <si>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</si>
  <si>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</si>
  <si>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</si>
  <si>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</si>
  <si>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</si>
  <si>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</si>
  <si>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</si>
  <si>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</si>
  <si>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</si>
  <si>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</si>
  <si>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</si>
  <si>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</si>
  <si>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</si>
  <si>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</si>
  <si>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</si>
  <si>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</si>
  <si>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</si>
  <si>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</si>
  <si>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</si>
  <si>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</si>
  <si>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</si>
  <si>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</si>
  <si>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</si>
  <si>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</si>
  <si>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</si>
  <si>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</si>
  <si>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</si>
  <si>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</si>
  <si>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</si>
  <si>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</si>
  <si>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</si>
  <si>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</si>
  <si>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</si>
  <si>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</si>
  <si>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</si>
  <si>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</si>
  <si>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</si>
  <si>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</si>
  <si>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</si>
  <si>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</si>
  <si>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</si>
  <si>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</si>
  <si>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</si>
  <si>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"</t>
  </si>
  <si>
    <t>02</t>
  </si>
  <si>
    <t>марта</t>
  </si>
  <si>
    <t>23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</si>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</sst>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7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Fill="1"/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9" fontId="6" fillId="0" borderId="30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6" fillId="0" borderId="31" xfId="0" applyNumberFormat="1" applyFont="1" applyFill="1" applyBorder="1" applyAlignment="1" applyProtection="1">
      <alignment horizontal="center" vertical="center" wrapText="1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/>
    </xf>
    <xf numFmtId="49" fontId="6" fillId="0" borderId="28" xfId="0" applyNumberFormat="1" applyFont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4" fontId="7" fillId="0" borderId="25" xfId="0" applyNumberFormat="1" applyFont="1" applyBorder="1" applyAlignment="1" applyProtection="1">
      <alignment horizontal="right" vertical="center"/>
    </xf>
    <xf numFmtId="49" fontId="7" fillId="0" borderId="21" xfId="0" applyNumberFormat="1" applyFont="1" applyBorder="1" applyAlignment="1" applyProtection="1">
      <alignment horizontal="center" vertical="center"/>
    </xf>
    <xf numFmtId="49" fontId="7" fillId="0" borderId="26" xfId="0" applyNumberFormat="1" applyFont="1" applyBorder="1" applyAlignment="1" applyProtection="1">
      <alignment horizontal="center" vertical="center"/>
    </xf>
    <xf numFmtId="49" fontId="7" fillId="0" borderId="26" xfId="0" applyNumberFormat="1" applyFont="1" applyFill="1" applyBorder="1" applyAlignment="1" applyProtection="1">
      <alignment horizontal="center" vertical="center"/>
    </xf>
    <xf numFmtId="0" fontId="8" fillId="0" borderId="34" xfId="1" applyNumberFormat="1" applyFont="1" applyFill="1" applyBorder="1" applyAlignment="1">
      <alignment horizontal="center" vertical="center" wrapText="1" readingOrder="1"/>
    </xf>
    <xf numFmtId="49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Border="1" applyAlignment="1" applyProtection="1">
      <alignment horizontal="left" vertical="center" wrapText="1"/>
    </xf>
    <xf numFmtId="165" fontId="7" fillId="0" borderId="21" xfId="0" applyNumberFormat="1" applyFont="1" applyFill="1" applyBorder="1" applyAlignment="1" applyProtection="1">
      <alignment horizontal="left" vertical="center" wrapText="1"/>
    </xf>
    <xf numFmtId="49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1" xfId="1" applyNumberFormat="1" applyFont="1" applyFill="1" applyBorder="1" applyAlignment="1">
      <alignment horizontal="left" vertical="center" wrapText="1" readingOrder="1"/>
    </xf>
    <xf numFmtId="0" fontId="8" fillId="0" borderId="34" xfId="1" applyNumberFormat="1" applyFont="1" applyFill="1" applyBorder="1" applyAlignment="1">
      <alignment horizontal="left" vertical="center" wrapText="1" readingOrder="1"/>
    </xf>
    <xf numFmtId="0" fontId="7" fillId="0" borderId="33" xfId="0" applyFont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left" vertical="center"/>
    </xf>
    <xf numFmtId="4" fontId="11" fillId="0" borderId="21" xfId="0" applyNumberFormat="1" applyFont="1" applyBorder="1" applyAlignment="1" applyProtection="1">
      <alignment horizontal="right" vertical="center"/>
    </xf>
    <xf numFmtId="4" fontId="11" fillId="0" borderId="32" xfId="0" applyNumberFormat="1" applyFont="1" applyBorder="1" applyAlignment="1" applyProtection="1">
      <alignment horizontal="righ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4" fontId="11" fillId="0" borderId="16" xfId="0" applyNumberFormat="1" applyFont="1" applyBorder="1" applyAlignment="1" applyProtection="1">
      <alignment horizontal="right" vertical="center"/>
    </xf>
    <xf numFmtId="4" fontId="11" fillId="0" borderId="16" xfId="0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7" fillId="0" borderId="24" xfId="0" applyNumberFormat="1" applyFont="1" applyBorder="1" applyAlignment="1" applyProtection="1">
      <alignment horizontal="right" vertical="center"/>
    </xf>
    <xf numFmtId="4" fontId="11" fillId="0" borderId="21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" fontId="7" fillId="0" borderId="24" xfId="0" applyNumberFormat="1" applyFont="1" applyFill="1" applyBorder="1" applyAlignment="1" applyProtection="1">
      <alignment horizontal="right" vertical="center"/>
    </xf>
    <xf numFmtId="49" fontId="6" fillId="0" borderId="28" xfId="0" applyNumberFormat="1" applyFont="1" applyFill="1" applyBorder="1" applyAlignment="1" applyProtection="1">
      <alignment horizontal="center" vertical="center"/>
    </xf>
    <xf numFmtId="0" fontId="6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0" fontId="12" fillId="0" borderId="0" xfId="0" applyFont="1" applyAlignment="1">
      <alignment horizontal="center"/>
    </xf>
    <xf numFmtId="49" fontId="13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36" xfId="0" applyFont="1" applyBorder="1" applyAlignment="1">
      <alignment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vertical="center"/>
    </xf>
    <xf numFmtId="0" fontId="13" fillId="0" borderId="3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left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6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/>
    </xf>
    <xf numFmtId="0" fontId="13" fillId="0" borderId="39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right" vertical="center"/>
    </xf>
    <xf numFmtId="0" fontId="13" fillId="0" borderId="24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49" fontId="13" fillId="0" borderId="40" xfId="0" applyNumberFormat="1" applyFont="1" applyBorder="1" applyAlignment="1">
      <alignment horizontal="left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right" vertical="center"/>
    </xf>
    <xf numFmtId="4" fontId="13" fillId="0" borderId="20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165" fontId="13" fillId="0" borderId="40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1" xfId="0" applyFont="1" applyBorder="1" applyAlignment="1">
      <alignment horizontal="center" vertical="center"/>
    </xf>
    <xf numFmtId="0" fontId="13" fillId="0" borderId="41" xfId="0" applyFont="1" applyBorder="1" applyAlignment="1">
      <alignment horizontal="right" vertical="center"/>
    </xf>
    <xf numFmtId="49" fontId="13" fillId="0" borderId="32" xfId="0" applyNumberFormat="1" applyFont="1" applyBorder="1" applyAlignment="1">
      <alignment horizontal="left" vertical="center" wrapText="1"/>
    </xf>
    <xf numFmtId="49" fontId="13" fillId="0" borderId="42" xfId="0" applyNumberFormat="1" applyFont="1" applyBorder="1" applyAlignment="1">
      <alignment horizontal="center" vertical="center" wrapText="1"/>
    </xf>
    <xf numFmtId="49" fontId="13" fillId="0" borderId="43" xfId="0" applyNumberFormat="1" applyFont="1" applyBorder="1" applyAlignment="1">
      <alignment horizontal="center" vertical="center"/>
    </xf>
    <xf numFmtId="4" fontId="13" fillId="0" borderId="44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0" fontId="3" fillId="0" borderId="36" xfId="0" applyFont="1" applyBorder="1"/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3" fillId="0" borderId="5" xfId="0" applyNumberFormat="1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left"/>
    </xf>
    <xf numFmtId="0" fontId="3" fillId="0" borderId="27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55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5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" fontId="16" fillId="0" borderId="21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8" xfId="0" applyFont="1" applyBorder="1" applyAlignment="1">
      <alignment horizontal="left" vertical="center" wrapText="1" indent="2"/>
    </xf>
    <xf numFmtId="0" fontId="3" fillId="0" borderId="49" xfId="0" applyFont="1" applyBorder="1" applyAlignment="1">
      <alignment horizontal="left" vertical="center" wrapText="1" indent="2"/>
    </xf>
    <xf numFmtId="0" fontId="3" fillId="0" borderId="50" xfId="0" applyFont="1" applyBorder="1"/>
    <xf numFmtId="0" fontId="3" fillId="0" borderId="51" xfId="0" applyFont="1" applyBorder="1"/>
    <xf numFmtId="0" fontId="3" fillId="0" borderId="54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" fontId="3" fillId="0" borderId="20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0" borderId="29" xfId="0" applyNumberFormat="1" applyFont="1" applyBorder="1" applyAlignment="1">
      <alignment horizontal="center"/>
    </xf>
    <xf numFmtId="0" fontId="3" fillId="0" borderId="36" xfId="0" applyFont="1" applyBorder="1" applyAlignment="1">
      <alignment horizontal="left" vertical="center" wrapText="1" indent="2"/>
    </xf>
    <xf numFmtId="0" fontId="3" fillId="0" borderId="0" xfId="0" applyFont="1" applyAlignment="1">
      <alignment horizontal="left" vertical="center" wrapText="1" indent="2"/>
    </xf>
    <xf numFmtId="0" fontId="3" fillId="0" borderId="52" xfId="0" applyFont="1" applyBorder="1"/>
    <xf numFmtId="0" fontId="3" fillId="0" borderId="53" xfId="0" applyFont="1" applyBorder="1"/>
    <xf numFmtId="4" fontId="15" fillId="0" borderId="21" xfId="0" applyNumberFormat="1" applyFont="1" applyBorder="1" applyAlignment="1">
      <alignment horizontal="center"/>
    </xf>
    <xf numFmtId="0" fontId="3" fillId="0" borderId="50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0100-0000010C0000}"/>
            </a:ext>
          </a:extLst>
        </xdr:cNvPr>
        <xdr:cNvGrpSpPr>
          <a:grpSpLocks/>
        </xdr:cNvGrpSpPr>
      </xdr:nvGrpSpPr>
      <xdr:grpSpPr bwMode="auto">
        <a:xfrm>
          <a:off x="0" y="3105150"/>
          <a:ext cx="171450" cy="0"/>
          <a:chOff x="0" y="0"/>
          <a:chExt cx="1023" cy="255"/>
        </a:xfrm>
      </xdr:grpSpPr>
      <xdr:sp macro="" textlink="">
        <xdr:nvSpPr>
          <xdr:cNvPr id="3" name="Text Box 2">
            <a:extLst>
              <a:ext uri="{FF2B5EF4-FFF2-40B4-BE49-F238E27FC236}">
                <a16:creationId xmlns="" xmlns:a16="http://schemas.microsoft.com/office/drawing/2014/main" id="{00000000-0008-0000-01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>
            <a:extLst>
              <a:ext uri="{FF2B5EF4-FFF2-40B4-BE49-F238E27FC236}">
                <a16:creationId xmlns="" xmlns:a16="http://schemas.microsoft.com/office/drawing/2014/main" id="{00000000-0008-0000-01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>
            <a:extLst>
              <a:ext uri="{FF2B5EF4-FFF2-40B4-BE49-F238E27FC236}">
                <a16:creationId xmlns="" xmlns:a16="http://schemas.microsoft.com/office/drawing/2014/main" id="{00000000-0008-0000-01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>
            <a:extLst>
              <a:ext uri="{FF2B5EF4-FFF2-40B4-BE49-F238E27FC236}">
                <a16:creationId xmlns="" xmlns:a16="http://schemas.microsoft.com/office/drawing/2014/main" id="{00000000-0008-0000-01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>
            <a:extLst>
              <a:ext uri="{FF2B5EF4-FFF2-40B4-BE49-F238E27FC236}">
                <a16:creationId xmlns="" xmlns:a16="http://schemas.microsoft.com/office/drawing/2014/main" id="{00000000-0008-0000-01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>
            <a:extLst>
              <a:ext uri="{FF2B5EF4-FFF2-40B4-BE49-F238E27FC236}">
                <a16:creationId xmlns="" xmlns:a16="http://schemas.microsoft.com/office/drawing/2014/main" id="{00000000-0008-0000-01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>
            <a:extLst>
              <a:ext uri="{FF2B5EF4-FFF2-40B4-BE49-F238E27FC236}">
                <a16:creationId xmlns="" xmlns:a16="http://schemas.microsoft.com/office/drawing/2014/main" id="{00000000-0008-0000-01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0" name="Group 9">
          <a:extLst>
            <a:ext uri="{FF2B5EF4-FFF2-40B4-BE49-F238E27FC236}">
              <a16:creationId xmlns="" xmlns:a16="http://schemas.microsoft.com/office/drawing/2014/main" id="{00000000-0008-0000-0100-0000090C0000}"/>
            </a:ext>
          </a:extLst>
        </xdr:cNvPr>
        <xdr:cNvGrpSpPr>
          <a:grpSpLocks/>
        </xdr:cNvGrpSpPr>
      </xdr:nvGrpSpPr>
      <xdr:grpSpPr bwMode="auto">
        <a:xfrm>
          <a:off x="0" y="8134350"/>
          <a:ext cx="171450" cy="990600"/>
          <a:chOff x="0" y="0"/>
          <a:chExt cx="1023" cy="255"/>
        </a:xfrm>
      </xdr:grpSpPr>
      <xdr:sp macro="" textlink="">
        <xdr:nvSpPr>
          <xdr:cNvPr id="11" name="Text Box 10">
            <a:extLst>
              <a:ext uri="{FF2B5EF4-FFF2-40B4-BE49-F238E27FC236}">
                <a16:creationId xmlns="" xmlns:a16="http://schemas.microsoft.com/office/drawing/2014/main" id="{00000000-0008-0000-01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="" xmlns:a16="http://schemas.microsoft.com/office/drawing/2014/main" id="{00000000-0008-0000-01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>
            <a:extLst>
              <a:ext uri="{FF2B5EF4-FFF2-40B4-BE49-F238E27FC236}">
                <a16:creationId xmlns="" xmlns:a16="http://schemas.microsoft.com/office/drawing/2014/main" id="{00000000-0008-0000-01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="" xmlns:a16="http://schemas.microsoft.com/office/drawing/2014/main" id="{00000000-0008-0000-01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>
            <a:extLst>
              <a:ext uri="{FF2B5EF4-FFF2-40B4-BE49-F238E27FC236}">
                <a16:creationId xmlns="" xmlns:a16="http://schemas.microsoft.com/office/drawing/2014/main" id="{00000000-0008-0000-01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>
            <a:extLst>
              <a:ext uri="{FF2B5EF4-FFF2-40B4-BE49-F238E27FC236}">
                <a16:creationId xmlns="" xmlns:a16="http://schemas.microsoft.com/office/drawing/2014/main" id="{00000000-0008-0000-01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>
            <a:extLst>
              <a:ext uri="{FF2B5EF4-FFF2-40B4-BE49-F238E27FC236}">
                <a16:creationId xmlns="" xmlns:a16="http://schemas.microsoft.com/office/drawing/2014/main" id="{00000000-0008-0000-01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8" name="Group 17">
          <a:extLst>
            <a:ext uri="{FF2B5EF4-FFF2-40B4-BE49-F238E27FC236}">
              <a16:creationId xmlns="" xmlns:a16="http://schemas.microsoft.com/office/drawing/2014/main" id="{00000000-0008-0000-0100-0000110C0000}"/>
            </a:ext>
          </a:extLst>
        </xdr:cNvPr>
        <xdr:cNvGrpSpPr>
          <a:grpSpLocks/>
        </xdr:cNvGrpSpPr>
      </xdr:nvGrpSpPr>
      <xdr:grpSpPr bwMode="auto">
        <a:xfrm>
          <a:off x="0" y="9525000"/>
          <a:ext cx="171450" cy="657225"/>
          <a:chOff x="0" y="0"/>
          <a:chExt cx="1023" cy="255"/>
        </a:xfrm>
      </xdr:grpSpPr>
      <xdr:sp macro="" textlink="">
        <xdr:nvSpPr>
          <xdr:cNvPr id="19" name="Text Box 18">
            <a:extLst>
              <a:ext uri="{FF2B5EF4-FFF2-40B4-BE49-F238E27FC236}">
                <a16:creationId xmlns="" xmlns:a16="http://schemas.microsoft.com/office/drawing/2014/main" id="{00000000-0008-0000-01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="" xmlns:a16="http://schemas.microsoft.com/office/drawing/2014/main" id="{00000000-0008-0000-01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="" xmlns:a16="http://schemas.microsoft.com/office/drawing/2014/main" id="{00000000-0008-0000-01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Line 21">
            <a:extLst>
              <a:ext uri="{FF2B5EF4-FFF2-40B4-BE49-F238E27FC236}">
                <a16:creationId xmlns="" xmlns:a16="http://schemas.microsoft.com/office/drawing/2014/main" id="{00000000-0008-0000-01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>
            <a:extLst>
              <a:ext uri="{FF2B5EF4-FFF2-40B4-BE49-F238E27FC236}">
                <a16:creationId xmlns="" xmlns:a16="http://schemas.microsoft.com/office/drawing/2014/main" id="{00000000-0008-0000-0100-00001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" name="Text Box 23">
            <a:extLst>
              <a:ext uri="{FF2B5EF4-FFF2-40B4-BE49-F238E27FC236}">
                <a16:creationId xmlns="" xmlns:a16="http://schemas.microsoft.com/office/drawing/2014/main" id="{00000000-0008-0000-01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Line 24">
            <a:extLst>
              <a:ext uri="{FF2B5EF4-FFF2-40B4-BE49-F238E27FC236}">
                <a16:creationId xmlns="" xmlns:a16="http://schemas.microsoft.com/office/drawing/2014/main" id="{00000000-0008-0000-01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26" name="Group 1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GrpSpPr>
          <a:grpSpLocks/>
        </xdr:cNvGrpSpPr>
      </xdr:nvGrpSpPr>
      <xdr:grpSpPr bwMode="auto">
        <a:xfrm>
          <a:off x="0" y="3105150"/>
          <a:ext cx="171450" cy="0"/>
          <a:chOff x="0" y="0"/>
          <a:chExt cx="1023" cy="255"/>
        </a:xfrm>
      </xdr:grpSpPr>
      <xdr:sp macro="" textlink="">
        <xdr:nvSpPr>
          <xdr:cNvPr id="27" name="Text Box 2">
            <a:extLst>
              <a:ext uri="{FF2B5EF4-FFF2-40B4-BE49-F238E27FC236}">
                <a16:creationId xmlns="" xmlns:a16="http://schemas.microsoft.com/office/drawing/2014/main" id="{00000000-0008-0000-0100-00001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>
            <a:extLst>
              <a:ext uri="{FF2B5EF4-FFF2-40B4-BE49-F238E27FC236}">
                <a16:creationId xmlns="" xmlns:a16="http://schemas.microsoft.com/office/drawing/2014/main" id="{00000000-0008-0000-0100-00001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9" name="Text Box 4">
            <a:extLst>
              <a:ext uri="{FF2B5EF4-FFF2-40B4-BE49-F238E27FC236}">
                <a16:creationId xmlns="" xmlns:a16="http://schemas.microsoft.com/office/drawing/2014/main" id="{00000000-0008-0000-0100-00001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>
            <a:extLst>
              <a:ext uri="{FF2B5EF4-FFF2-40B4-BE49-F238E27FC236}">
                <a16:creationId xmlns="" xmlns:a16="http://schemas.microsoft.com/office/drawing/2014/main" id="{00000000-0008-0000-0100-00001E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" name="Text Box 6">
            <a:extLst>
              <a:ext uri="{FF2B5EF4-FFF2-40B4-BE49-F238E27FC236}">
                <a16:creationId xmlns="" xmlns:a16="http://schemas.microsoft.com/office/drawing/2014/main" id="{00000000-0008-0000-0100-00001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2" name="Text Box 7">
            <a:extLst>
              <a:ext uri="{FF2B5EF4-FFF2-40B4-BE49-F238E27FC236}">
                <a16:creationId xmlns="" xmlns:a16="http://schemas.microsoft.com/office/drawing/2014/main" id="{00000000-0008-0000-0100-00002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>
            <a:extLst>
              <a:ext uri="{FF2B5EF4-FFF2-40B4-BE49-F238E27FC236}">
                <a16:creationId xmlns="" xmlns:a16="http://schemas.microsoft.com/office/drawing/2014/main" id="{00000000-0008-0000-0100-000021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34" name="Group 9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GrpSpPr>
          <a:grpSpLocks/>
        </xdr:cNvGrpSpPr>
      </xdr:nvGrpSpPr>
      <xdr:grpSpPr bwMode="auto">
        <a:xfrm>
          <a:off x="0" y="8134350"/>
          <a:ext cx="171450" cy="990600"/>
          <a:chOff x="0" y="0"/>
          <a:chExt cx="1023" cy="255"/>
        </a:xfrm>
      </xdr:grpSpPr>
      <xdr:sp macro="" textlink="">
        <xdr:nvSpPr>
          <xdr:cNvPr id="35" name="Text Box 10">
            <a:extLst>
              <a:ext uri="{FF2B5EF4-FFF2-40B4-BE49-F238E27FC236}">
                <a16:creationId xmlns="" xmlns:a16="http://schemas.microsoft.com/office/drawing/2014/main" id="{00000000-0008-0000-0100-00002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>
            <a:extLst>
              <a:ext uri="{FF2B5EF4-FFF2-40B4-BE49-F238E27FC236}">
                <a16:creationId xmlns="" xmlns:a16="http://schemas.microsoft.com/office/drawing/2014/main" id="{00000000-0008-0000-0100-00002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>
            <a:extLst>
              <a:ext uri="{FF2B5EF4-FFF2-40B4-BE49-F238E27FC236}">
                <a16:creationId xmlns="" xmlns:a16="http://schemas.microsoft.com/office/drawing/2014/main" id="{00000000-0008-0000-0100-00002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>
            <a:extLst>
              <a:ext uri="{FF2B5EF4-FFF2-40B4-BE49-F238E27FC236}">
                <a16:creationId xmlns="" xmlns:a16="http://schemas.microsoft.com/office/drawing/2014/main" id="{00000000-0008-0000-0100-000026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4">
            <a:extLst>
              <a:ext uri="{FF2B5EF4-FFF2-40B4-BE49-F238E27FC236}">
                <a16:creationId xmlns="" xmlns:a16="http://schemas.microsoft.com/office/drawing/2014/main" id="{00000000-0008-0000-0100-00002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0" name="Text Box 15">
            <a:extLst>
              <a:ext uri="{FF2B5EF4-FFF2-40B4-BE49-F238E27FC236}">
                <a16:creationId xmlns="" xmlns:a16="http://schemas.microsoft.com/office/drawing/2014/main" id="{00000000-0008-0000-0100-00002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>
            <a:extLst>
              <a:ext uri="{FF2B5EF4-FFF2-40B4-BE49-F238E27FC236}">
                <a16:creationId xmlns="" xmlns:a16="http://schemas.microsoft.com/office/drawing/2014/main" id="{00000000-0008-0000-0100-000029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42" name="Group 17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GrpSpPr>
          <a:grpSpLocks/>
        </xdr:cNvGrpSpPr>
      </xdr:nvGrpSpPr>
      <xdr:grpSpPr bwMode="auto">
        <a:xfrm>
          <a:off x="0" y="9525000"/>
          <a:ext cx="171450" cy="657225"/>
          <a:chOff x="0" y="0"/>
          <a:chExt cx="1023" cy="255"/>
        </a:xfrm>
      </xdr:grpSpPr>
      <xdr:sp macro="" textlink="">
        <xdr:nvSpPr>
          <xdr:cNvPr id="43" name="Text Box 18">
            <a:extLst>
              <a:ext uri="{FF2B5EF4-FFF2-40B4-BE49-F238E27FC236}">
                <a16:creationId xmlns="" xmlns:a16="http://schemas.microsoft.com/office/drawing/2014/main" id="{00000000-0008-0000-0100-00002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>
            <a:extLst>
              <a:ext uri="{FF2B5EF4-FFF2-40B4-BE49-F238E27FC236}">
                <a16:creationId xmlns="" xmlns:a16="http://schemas.microsoft.com/office/drawing/2014/main" id="{00000000-0008-0000-0100-00002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5" name="Text Box 20">
            <a:extLst>
              <a:ext uri="{FF2B5EF4-FFF2-40B4-BE49-F238E27FC236}">
                <a16:creationId xmlns="" xmlns:a16="http://schemas.microsoft.com/office/drawing/2014/main" id="{00000000-0008-0000-01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>
            <a:extLst>
              <a:ext uri="{FF2B5EF4-FFF2-40B4-BE49-F238E27FC236}">
                <a16:creationId xmlns="" xmlns:a16="http://schemas.microsoft.com/office/drawing/2014/main" id="{00000000-0008-0000-0100-00002E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2">
            <a:extLst>
              <a:ext uri="{FF2B5EF4-FFF2-40B4-BE49-F238E27FC236}">
                <a16:creationId xmlns="" xmlns:a16="http://schemas.microsoft.com/office/drawing/2014/main" id="{00000000-0008-0000-0100-00002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8" name="Text Box 23">
            <a:extLst>
              <a:ext uri="{FF2B5EF4-FFF2-40B4-BE49-F238E27FC236}">
                <a16:creationId xmlns="" xmlns:a16="http://schemas.microsoft.com/office/drawing/2014/main" id="{00000000-0008-0000-0100-00003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>
            <a:extLst>
              <a:ext uri="{FF2B5EF4-FFF2-40B4-BE49-F238E27FC236}">
                <a16:creationId xmlns="" xmlns:a16="http://schemas.microsoft.com/office/drawing/2014/main" id="{00000000-0008-0000-0100-000031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50" name="Group 1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GrpSpPr>
          <a:grpSpLocks/>
        </xdr:cNvGrpSpPr>
      </xdr:nvGrpSpPr>
      <xdr:grpSpPr bwMode="auto">
        <a:xfrm>
          <a:off x="0" y="3105150"/>
          <a:ext cx="171450" cy="0"/>
          <a:chOff x="0" y="0"/>
          <a:chExt cx="1023" cy="255"/>
        </a:xfrm>
      </xdr:grpSpPr>
      <xdr:sp macro="" textlink="">
        <xdr:nvSpPr>
          <xdr:cNvPr id="51" name="Text Box 2">
            <a:extLst>
              <a:ext uri="{FF2B5EF4-FFF2-40B4-BE49-F238E27FC236}">
                <a16:creationId xmlns="" xmlns:a16="http://schemas.microsoft.com/office/drawing/2014/main" id="{00000000-0008-0000-0100-00003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52" name="Text Box 3">
            <a:extLst>
              <a:ext uri="{FF2B5EF4-FFF2-40B4-BE49-F238E27FC236}">
                <a16:creationId xmlns="" xmlns:a16="http://schemas.microsoft.com/office/drawing/2014/main" id="{00000000-0008-0000-0100-00003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3" name="Text Box 4">
            <a:extLst>
              <a:ext uri="{FF2B5EF4-FFF2-40B4-BE49-F238E27FC236}">
                <a16:creationId xmlns="" xmlns:a16="http://schemas.microsoft.com/office/drawing/2014/main" id="{00000000-0008-0000-0100-00003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4" name="Line 5">
            <a:extLst>
              <a:ext uri="{FF2B5EF4-FFF2-40B4-BE49-F238E27FC236}">
                <a16:creationId xmlns="" xmlns:a16="http://schemas.microsoft.com/office/drawing/2014/main" id="{00000000-0008-0000-0100-000036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5" name="Text Box 6">
            <a:extLst>
              <a:ext uri="{FF2B5EF4-FFF2-40B4-BE49-F238E27FC236}">
                <a16:creationId xmlns="" xmlns:a16="http://schemas.microsoft.com/office/drawing/2014/main" id="{00000000-0008-0000-0100-00003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6" name="Text Box 7">
            <a:extLst>
              <a:ext uri="{FF2B5EF4-FFF2-40B4-BE49-F238E27FC236}">
                <a16:creationId xmlns="" xmlns:a16="http://schemas.microsoft.com/office/drawing/2014/main" id="{00000000-0008-0000-0100-00003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7" name="Line 8">
            <a:extLst>
              <a:ext uri="{FF2B5EF4-FFF2-40B4-BE49-F238E27FC236}">
                <a16:creationId xmlns="" xmlns:a16="http://schemas.microsoft.com/office/drawing/2014/main" id="{00000000-0008-0000-0100-000039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23</xdr:row>
      <xdr:rowOff>78777</xdr:rowOff>
    </xdr:from>
    <xdr:to>
      <xdr:col>2</xdr:col>
      <xdr:colOff>48603</xdr:colOff>
      <xdr:row>25</xdr:row>
      <xdr:rowOff>99732</xdr:rowOff>
    </xdr:to>
    <xdr:grpSp>
      <xdr:nvGrpSpPr>
        <xdr:cNvPr id="58" name="Group 9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GrpSpPr>
          <a:grpSpLocks/>
        </xdr:cNvGrpSpPr>
      </xdr:nvGrpSpPr>
      <xdr:grpSpPr bwMode="auto">
        <a:xfrm>
          <a:off x="168" y="8136927"/>
          <a:ext cx="162735" cy="621030"/>
          <a:chOff x="1" y="1"/>
          <a:chExt cx="971" cy="204"/>
        </a:xfrm>
      </xdr:grpSpPr>
      <xdr:sp macro="" textlink="">
        <xdr:nvSpPr>
          <xdr:cNvPr id="59" name="Text Box 10">
            <a:extLst>
              <a:ext uri="{FF2B5EF4-FFF2-40B4-BE49-F238E27FC236}">
                <a16:creationId xmlns="" xmlns:a16="http://schemas.microsoft.com/office/drawing/2014/main" id="{00000000-0008-0000-0100-00003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60" name="Text Box 11">
            <a:extLst>
              <a:ext uri="{FF2B5EF4-FFF2-40B4-BE49-F238E27FC236}">
                <a16:creationId xmlns="" xmlns:a16="http://schemas.microsoft.com/office/drawing/2014/main" id="{00000000-0008-0000-0100-00003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" name="Text Box 12">
            <a:extLst>
              <a:ext uri="{FF2B5EF4-FFF2-40B4-BE49-F238E27FC236}">
                <a16:creationId xmlns="" xmlns:a16="http://schemas.microsoft.com/office/drawing/2014/main" id="{00000000-0008-0000-0100-00003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2" name="Line 13">
            <a:extLst>
              <a:ext uri="{FF2B5EF4-FFF2-40B4-BE49-F238E27FC236}">
                <a16:creationId xmlns="" xmlns:a16="http://schemas.microsoft.com/office/drawing/2014/main" id="{00000000-0008-0000-0100-00003E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3" name="Text Box 15">
            <a:extLst>
              <a:ext uri="{FF2B5EF4-FFF2-40B4-BE49-F238E27FC236}">
                <a16:creationId xmlns="" xmlns:a16="http://schemas.microsoft.com/office/drawing/2014/main" id="{00000000-0008-0000-0100-00003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4" name="Line 16">
            <a:extLst>
              <a:ext uri="{FF2B5EF4-FFF2-40B4-BE49-F238E27FC236}">
                <a16:creationId xmlns=""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65" name="Group 17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GrpSpPr>
          <a:grpSpLocks/>
        </xdr:cNvGrpSpPr>
      </xdr:nvGrpSpPr>
      <xdr:grpSpPr bwMode="auto">
        <a:xfrm>
          <a:off x="0" y="9525000"/>
          <a:ext cx="171450" cy="657225"/>
          <a:chOff x="0" y="0"/>
          <a:chExt cx="1023" cy="255"/>
        </a:xfrm>
      </xdr:grpSpPr>
      <xdr:sp macro="" textlink="">
        <xdr:nvSpPr>
          <xdr:cNvPr id="66" name="Text Box 18">
            <a:extLst>
              <a:ext uri="{FF2B5EF4-FFF2-40B4-BE49-F238E27FC236}">
                <a16:creationId xmlns="" xmlns:a16="http://schemas.microsoft.com/office/drawing/2014/main" id="{00000000-0008-0000-0100-00004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67" name="Text Box 19">
            <a:extLst>
              <a:ext uri="{FF2B5EF4-FFF2-40B4-BE49-F238E27FC236}">
                <a16:creationId xmlns="" xmlns:a16="http://schemas.microsoft.com/office/drawing/2014/main" id="{00000000-0008-0000-0100-00004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8" name="Text Box 20">
            <a:extLst>
              <a:ext uri="{FF2B5EF4-FFF2-40B4-BE49-F238E27FC236}">
                <a16:creationId xmlns="" xmlns:a16="http://schemas.microsoft.com/office/drawing/2014/main" id="{00000000-0008-0000-0100-00004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9" name="Line 21">
            <a:extLst>
              <a:ext uri="{FF2B5EF4-FFF2-40B4-BE49-F238E27FC236}">
                <a16:creationId xmlns=""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0" name="Text Box 22">
            <a:extLst>
              <a:ext uri="{FF2B5EF4-FFF2-40B4-BE49-F238E27FC236}">
                <a16:creationId xmlns="" xmlns:a16="http://schemas.microsoft.com/office/drawing/2014/main" id="{00000000-0008-0000-0100-00004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" name="Text Box 23">
            <a:extLst>
              <a:ext uri="{FF2B5EF4-FFF2-40B4-BE49-F238E27FC236}">
                <a16:creationId xmlns="" xmlns:a16="http://schemas.microsoft.com/office/drawing/2014/main" id="{00000000-0008-0000-0100-00004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2" name="Line 24">
            <a:extLst>
              <a:ext uri="{FF2B5EF4-FFF2-40B4-BE49-F238E27FC236}">
                <a16:creationId xmlns=""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3</xdr:col>
      <xdr:colOff>0</xdr:colOff>
      <xdr:row>22</xdr:row>
      <xdr:rowOff>47625</xdr:rowOff>
    </xdr:to>
    <xdr:grpSp>
      <xdr:nvGrpSpPr>
        <xdr:cNvPr id="73" name="Group 1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GrpSpPr>
          <a:grpSpLocks/>
        </xdr:cNvGrpSpPr>
      </xdr:nvGrpSpPr>
      <xdr:grpSpPr bwMode="auto">
        <a:xfrm>
          <a:off x="0" y="3105150"/>
          <a:ext cx="171450" cy="0"/>
          <a:chOff x="0" y="0"/>
          <a:chExt cx="1023" cy="255"/>
        </a:xfrm>
      </xdr:grpSpPr>
      <xdr:sp macro="" textlink="">
        <xdr:nvSpPr>
          <xdr:cNvPr id="74" name="Text Box 2">
            <a:extLst>
              <a:ext uri="{FF2B5EF4-FFF2-40B4-BE49-F238E27FC236}">
                <a16:creationId xmlns="" xmlns:a16="http://schemas.microsoft.com/office/drawing/2014/main" id="{00000000-0008-0000-0100-00004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75" name="Text Box 3">
            <a:extLst>
              <a:ext uri="{FF2B5EF4-FFF2-40B4-BE49-F238E27FC236}">
                <a16:creationId xmlns="" xmlns:a16="http://schemas.microsoft.com/office/drawing/2014/main" id="{00000000-0008-0000-01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6" name="Text Box 4">
            <a:extLst>
              <a:ext uri="{FF2B5EF4-FFF2-40B4-BE49-F238E27FC236}">
                <a16:creationId xmlns="" xmlns:a16="http://schemas.microsoft.com/office/drawing/2014/main" id="{00000000-0008-0000-0100-00004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7" name="Line 5">
            <a:extLst>
              <a:ext uri="{FF2B5EF4-FFF2-40B4-BE49-F238E27FC236}">
                <a16:creationId xmlns="" xmlns:a16="http://schemas.microsoft.com/office/drawing/2014/main" id="{00000000-0008-0000-0100-00004D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8" name="Text Box 6">
            <a:extLst>
              <a:ext uri="{FF2B5EF4-FFF2-40B4-BE49-F238E27FC236}">
                <a16:creationId xmlns="" xmlns:a16="http://schemas.microsoft.com/office/drawing/2014/main" id="{00000000-0008-0000-01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9" name="Text Box 7">
            <a:extLst>
              <a:ext uri="{FF2B5EF4-FFF2-40B4-BE49-F238E27FC236}">
                <a16:creationId xmlns="" xmlns:a16="http://schemas.microsoft.com/office/drawing/2014/main" id="{00000000-0008-0000-0100-00004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0" name="Line 8">
            <a:extLst>
              <a:ext uri="{FF2B5EF4-FFF2-40B4-BE49-F238E27FC236}">
                <a16:creationId xmlns="" xmlns:a16="http://schemas.microsoft.com/office/drawing/2014/main" id="{00000000-0008-0000-0100-000050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23</xdr:row>
      <xdr:rowOff>78777</xdr:rowOff>
    </xdr:from>
    <xdr:to>
      <xdr:col>2</xdr:col>
      <xdr:colOff>48603</xdr:colOff>
      <xdr:row>25</xdr:row>
      <xdr:rowOff>99732</xdr:rowOff>
    </xdr:to>
    <xdr:grpSp>
      <xdr:nvGrpSpPr>
        <xdr:cNvPr id="81" name="Group 9">
          <a:extLst>
            <a:ext uri="{FF2B5EF4-FFF2-40B4-BE49-F238E27FC236}">
              <a16:creationId xmlns="" xmlns:a16="http://schemas.microsoft.com/office/drawing/2014/main" id="{00000000-0008-0000-0100-000051000000}"/>
            </a:ext>
          </a:extLst>
        </xdr:cNvPr>
        <xdr:cNvGrpSpPr>
          <a:grpSpLocks/>
        </xdr:cNvGrpSpPr>
      </xdr:nvGrpSpPr>
      <xdr:grpSpPr bwMode="auto">
        <a:xfrm>
          <a:off x="168" y="8136927"/>
          <a:ext cx="162735" cy="621030"/>
          <a:chOff x="1" y="1"/>
          <a:chExt cx="971" cy="204"/>
        </a:xfrm>
      </xdr:grpSpPr>
      <xdr:sp macro="" textlink="">
        <xdr:nvSpPr>
          <xdr:cNvPr id="82" name="Text Box 10">
            <a:extLst>
              <a:ext uri="{FF2B5EF4-FFF2-40B4-BE49-F238E27FC236}">
                <a16:creationId xmlns="" xmlns:a16="http://schemas.microsoft.com/office/drawing/2014/main" id="{00000000-0008-0000-0100-00005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83" name="Text Box 11">
            <a:extLst>
              <a:ext uri="{FF2B5EF4-FFF2-40B4-BE49-F238E27FC236}">
                <a16:creationId xmlns="" xmlns:a16="http://schemas.microsoft.com/office/drawing/2014/main" id="{00000000-0008-0000-0100-00005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4" name="Text Box 12">
            <a:extLst>
              <a:ext uri="{FF2B5EF4-FFF2-40B4-BE49-F238E27FC236}">
                <a16:creationId xmlns="" xmlns:a16="http://schemas.microsoft.com/office/drawing/2014/main" id="{00000000-0008-0000-0100-00005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5" name="Line 13">
            <a:extLst>
              <a:ext uri="{FF2B5EF4-FFF2-40B4-BE49-F238E27FC236}">
                <a16:creationId xmlns="" xmlns:a16="http://schemas.microsoft.com/office/drawing/2014/main" id="{00000000-0008-0000-0100-000055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6" name="Text Box 15">
            <a:extLst>
              <a:ext uri="{FF2B5EF4-FFF2-40B4-BE49-F238E27FC236}">
                <a16:creationId xmlns="" xmlns:a16="http://schemas.microsoft.com/office/drawing/2014/main" id="{00000000-0008-0000-0100-00005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7" name="Line 16">
            <a:extLst>
              <a:ext uri="{FF2B5EF4-FFF2-40B4-BE49-F238E27FC236}">
                <a16:creationId xmlns="" xmlns:a16="http://schemas.microsoft.com/office/drawing/2014/main" id="{00000000-0008-0000-0100-000057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88" name="Group 17">
          <a:extLst>
            <a:ext uri="{FF2B5EF4-FFF2-40B4-BE49-F238E27FC236}">
              <a16:creationId xmlns="" xmlns:a16="http://schemas.microsoft.com/office/drawing/2014/main" id="{00000000-0008-0000-0100-000058000000}"/>
            </a:ext>
          </a:extLst>
        </xdr:cNvPr>
        <xdr:cNvGrpSpPr>
          <a:grpSpLocks/>
        </xdr:cNvGrpSpPr>
      </xdr:nvGrpSpPr>
      <xdr:grpSpPr bwMode="auto">
        <a:xfrm>
          <a:off x="0" y="9525000"/>
          <a:ext cx="171450" cy="657225"/>
          <a:chOff x="0" y="0"/>
          <a:chExt cx="1023" cy="255"/>
        </a:xfrm>
      </xdr:grpSpPr>
      <xdr:sp macro="" textlink="">
        <xdr:nvSpPr>
          <xdr:cNvPr id="89" name="Text Box 18">
            <a:extLst>
              <a:ext uri="{FF2B5EF4-FFF2-40B4-BE49-F238E27FC236}">
                <a16:creationId xmlns="" xmlns:a16="http://schemas.microsoft.com/office/drawing/2014/main" id="{00000000-0008-0000-0100-00005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90" name="Text Box 19">
            <a:extLst>
              <a:ext uri="{FF2B5EF4-FFF2-40B4-BE49-F238E27FC236}">
                <a16:creationId xmlns="" xmlns:a16="http://schemas.microsoft.com/office/drawing/2014/main" id="{00000000-0008-0000-0100-00005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1" name="Text Box 20">
            <a:extLst>
              <a:ext uri="{FF2B5EF4-FFF2-40B4-BE49-F238E27FC236}">
                <a16:creationId xmlns="" xmlns:a16="http://schemas.microsoft.com/office/drawing/2014/main" id="{00000000-0008-0000-0100-00005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2" name="Line 21">
            <a:extLst>
              <a:ext uri="{FF2B5EF4-FFF2-40B4-BE49-F238E27FC236}">
                <a16:creationId xmlns="" xmlns:a16="http://schemas.microsoft.com/office/drawing/2014/main" id="{00000000-0008-0000-0100-00005C00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3" name="Text Box 22">
            <a:extLst>
              <a:ext uri="{FF2B5EF4-FFF2-40B4-BE49-F238E27FC236}">
                <a16:creationId xmlns="" xmlns:a16="http://schemas.microsoft.com/office/drawing/2014/main" id="{00000000-0008-0000-0100-00005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4" name="Text Box 23">
            <a:extLst>
              <a:ext uri="{FF2B5EF4-FFF2-40B4-BE49-F238E27FC236}">
                <a16:creationId xmlns="" xmlns:a16="http://schemas.microsoft.com/office/drawing/2014/main" id="{00000000-0008-0000-0100-00005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5" name="Line 24">
            <a:extLst>
              <a:ext uri="{FF2B5EF4-FFF2-40B4-BE49-F238E27FC236}">
                <a16:creationId xmlns="" xmlns:a16="http://schemas.microsoft.com/office/drawing/2014/main" id="{00000000-0008-0000-0100-00005F00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7"/>
  <sheetViews>
    <sheetView showGridLines="0" tabSelected="1" view="pageBreakPreview" zoomScale="40" zoomScaleNormal="80" zoomScaleSheetLayoutView="40" workbookViewId="0">
      <selection activeCell="A106" sqref="A106"/>
    </sheetView>
  </sheetViews>
  <sheetFormatPr defaultRowHeight="12.75" customHeight="1" x14ac:dyDescent="0.4"/>
  <cols>
    <col min="1" max="1" width="103.5703125" style="23" customWidth="1"/>
    <col min="2" max="2" width="13.28515625" style="24" customWidth="1"/>
    <col min="3" max="3" width="49.42578125" style="23" customWidth="1"/>
    <col min="4" max="4" width="42.28515625" style="23" customWidth="1"/>
    <col min="5" max="5" width="41.42578125" style="70" customWidth="1"/>
    <col min="6" max="6" width="42.85546875" style="23" customWidth="1"/>
  </cols>
  <sheetData>
    <row r="1" spans="1:6" s="26" customFormat="1" ht="24.75" customHeight="1" x14ac:dyDescent="0.2">
      <c r="A1" s="138"/>
      <c r="B1" s="138"/>
      <c r="C1" s="138"/>
      <c r="D1" s="138"/>
      <c r="E1" s="66"/>
      <c r="F1" s="25"/>
    </row>
    <row r="2" spans="1:6" s="26" customFormat="1" ht="33" customHeight="1" thickBot="1" x14ac:dyDescent="0.25">
      <c r="A2" s="137" t="s">
        <v>0</v>
      </c>
      <c r="B2" s="137"/>
      <c r="C2" s="137"/>
      <c r="D2" s="137"/>
      <c r="E2" s="27"/>
      <c r="F2" s="55" t="s">
        <v>1</v>
      </c>
    </row>
    <row r="3" spans="1:6" s="26" customFormat="1" ht="30.75" x14ac:dyDescent="0.2">
      <c r="A3" s="28"/>
      <c r="B3" s="5"/>
      <c r="C3" s="28"/>
      <c r="D3" s="28"/>
      <c r="E3" s="29" t="s">
        <v>2</v>
      </c>
      <c r="F3" s="56" t="s">
        <v>3</v>
      </c>
    </row>
    <row r="4" spans="1:6" s="26" customFormat="1" ht="30.75" x14ac:dyDescent="0.2">
      <c r="A4" s="139" t="s">
        <v>391</v>
      </c>
      <c r="B4" s="139"/>
      <c r="C4" s="139"/>
      <c r="D4" s="139"/>
      <c r="E4" s="27" t="s">
        <v>4</v>
      </c>
      <c r="F4" s="57">
        <v>44986</v>
      </c>
    </row>
    <row r="5" spans="1:6" s="26" customFormat="1" ht="30.75" x14ac:dyDescent="0.2">
      <c r="A5" s="30"/>
      <c r="B5" s="6"/>
      <c r="C5" s="30"/>
      <c r="D5" s="30"/>
      <c r="E5" s="27" t="s">
        <v>6</v>
      </c>
      <c r="F5" s="58" t="s">
        <v>16</v>
      </c>
    </row>
    <row r="6" spans="1:6" s="26" customFormat="1" ht="73.5" customHeight="1" x14ac:dyDescent="0.2">
      <c r="A6" s="46" t="s">
        <v>7</v>
      </c>
      <c r="B6" s="140" t="s">
        <v>13</v>
      </c>
      <c r="C6" s="141"/>
      <c r="D6" s="141"/>
      <c r="E6" s="27" t="s">
        <v>8</v>
      </c>
      <c r="F6" s="58" t="s">
        <v>17</v>
      </c>
    </row>
    <row r="7" spans="1:6" s="26" customFormat="1" ht="72" customHeight="1" x14ac:dyDescent="0.2">
      <c r="A7" s="47" t="s">
        <v>9</v>
      </c>
      <c r="B7" s="142" t="s">
        <v>14</v>
      </c>
      <c r="C7" s="142"/>
      <c r="D7" s="142"/>
      <c r="E7" s="27" t="s">
        <v>10</v>
      </c>
      <c r="F7" s="59" t="s">
        <v>18</v>
      </c>
    </row>
    <row r="8" spans="1:6" s="26" customFormat="1" ht="32.25" customHeight="1" x14ac:dyDescent="0.2">
      <c r="A8" s="46" t="s">
        <v>373</v>
      </c>
      <c r="B8" s="48"/>
      <c r="C8" s="46"/>
      <c r="D8" s="61"/>
      <c r="E8" s="27"/>
      <c r="F8" s="58"/>
    </row>
    <row r="9" spans="1:6" s="26" customFormat="1" ht="31.5" thickBot="1" x14ac:dyDescent="0.25">
      <c r="A9" s="46" t="s">
        <v>15</v>
      </c>
      <c r="B9" s="48"/>
      <c r="C9" s="49"/>
      <c r="D9" s="61"/>
      <c r="E9" s="27" t="s">
        <v>11</v>
      </c>
      <c r="F9" s="60" t="s">
        <v>12</v>
      </c>
    </row>
    <row r="10" spans="1:6" s="26" customFormat="1" ht="42.75" customHeight="1" thickBot="1" x14ac:dyDescent="0.25">
      <c r="A10" s="137" t="s">
        <v>19</v>
      </c>
      <c r="B10" s="137"/>
      <c r="C10" s="137"/>
      <c r="D10" s="137"/>
      <c r="E10" s="31"/>
      <c r="F10" s="32"/>
    </row>
    <row r="11" spans="1:6" ht="4.1500000000000004" customHeight="1" x14ac:dyDescent="0.2">
      <c r="A11" s="128" t="s">
        <v>20</v>
      </c>
      <c r="B11" s="122" t="s">
        <v>21</v>
      </c>
      <c r="C11" s="122" t="s">
        <v>22</v>
      </c>
      <c r="D11" s="125" t="s">
        <v>23</v>
      </c>
      <c r="E11" s="134" t="s">
        <v>24</v>
      </c>
      <c r="F11" s="131" t="s">
        <v>25</v>
      </c>
    </row>
    <row r="12" spans="1:6" ht="3.6" customHeight="1" x14ac:dyDescent="0.2">
      <c r="A12" s="129"/>
      <c r="B12" s="123"/>
      <c r="C12" s="123"/>
      <c r="D12" s="126"/>
      <c r="E12" s="135"/>
      <c r="F12" s="132"/>
    </row>
    <row r="13" spans="1:6" ht="3" customHeight="1" x14ac:dyDescent="0.2">
      <c r="A13" s="129"/>
      <c r="B13" s="123"/>
      <c r="C13" s="123"/>
      <c r="D13" s="126"/>
      <c r="E13" s="135"/>
      <c r="F13" s="132"/>
    </row>
    <row r="14" spans="1:6" ht="3" customHeight="1" x14ac:dyDescent="0.2">
      <c r="A14" s="129"/>
      <c r="B14" s="123"/>
      <c r="C14" s="123"/>
      <c r="D14" s="126"/>
      <c r="E14" s="135"/>
      <c r="F14" s="132"/>
    </row>
    <row r="15" spans="1:6" ht="3" customHeight="1" x14ac:dyDescent="0.2">
      <c r="A15" s="129"/>
      <c r="B15" s="123"/>
      <c r="C15" s="123"/>
      <c r="D15" s="126"/>
      <c r="E15" s="135"/>
      <c r="F15" s="132"/>
    </row>
    <row r="16" spans="1:6" ht="3" customHeight="1" x14ac:dyDescent="0.2">
      <c r="A16" s="129"/>
      <c r="B16" s="123"/>
      <c r="C16" s="123"/>
      <c r="D16" s="126"/>
      <c r="E16" s="135"/>
      <c r="F16" s="132"/>
    </row>
    <row r="17" spans="1:6" s="45" customFormat="1" ht="76.5" customHeight="1" x14ac:dyDescent="0.4">
      <c r="A17" s="130"/>
      <c r="B17" s="124"/>
      <c r="C17" s="124"/>
      <c r="D17" s="127"/>
      <c r="E17" s="136"/>
      <c r="F17" s="133"/>
    </row>
    <row r="18" spans="1:6" ht="36" customHeight="1" thickBot="1" x14ac:dyDescent="0.25">
      <c r="A18" s="7">
        <v>1</v>
      </c>
      <c r="B18" s="8">
        <v>2</v>
      </c>
      <c r="C18" s="9">
        <v>3</v>
      </c>
      <c r="D18" s="62" t="s">
        <v>26</v>
      </c>
      <c r="E18" s="67" t="s">
        <v>27</v>
      </c>
      <c r="F18" s="10" t="s">
        <v>28</v>
      </c>
    </row>
    <row r="19" spans="1:6" ht="36" customHeight="1" x14ac:dyDescent="0.2">
      <c r="A19" s="38" t="s">
        <v>29</v>
      </c>
      <c r="B19" s="11" t="s">
        <v>30</v>
      </c>
      <c r="C19" s="12" t="s">
        <v>31</v>
      </c>
      <c r="D19" s="50">
        <f>D21+D193</f>
        <v>572241700</v>
      </c>
      <c r="E19" s="64">
        <f>E21+E193</f>
        <v>11995156.219999999</v>
      </c>
      <c r="F19" s="50">
        <f>IF(OR(D19="-",IF(E19="-",0,E19)&gt;=IF(D19="-",0,D19)),"-",IF(D19="-",0,D19)-IF(E19="-",0,E19))</f>
        <v>560246543.77999997</v>
      </c>
    </row>
    <row r="20" spans="1:6" s="1" customFormat="1" ht="36.75" customHeight="1" x14ac:dyDescent="0.2">
      <c r="A20" s="38" t="s">
        <v>32</v>
      </c>
      <c r="B20" s="13"/>
      <c r="C20" s="14"/>
      <c r="D20" s="63"/>
      <c r="E20" s="68"/>
      <c r="F20" s="33"/>
    </row>
    <row r="21" spans="1:6" s="1" customFormat="1" ht="41.25" customHeight="1" x14ac:dyDescent="0.2">
      <c r="A21" s="38" t="s">
        <v>33</v>
      </c>
      <c r="B21" s="15" t="s">
        <v>30</v>
      </c>
      <c r="C21" s="34" t="s">
        <v>34</v>
      </c>
      <c r="D21" s="64">
        <f>D22+D57+D80+D118+D134+D138+D156+D180+D67</f>
        <v>165317300</v>
      </c>
      <c r="E21" s="64">
        <f>E22+E57+E80+E118+E134+E138+E156+E180+E67+E114</f>
        <v>9278219.6099999994</v>
      </c>
      <c r="F21" s="51">
        <f t="shared" ref="F21:F80" si="0">IF(OR(D21="-",IF(E21="-",0,E21)&gt;=IF(D21="-",0,D21)),"-",IF(D21="-",0,D21)-IF(E21="-",0,E21))</f>
        <v>156039080.38999999</v>
      </c>
    </row>
    <row r="22" spans="1:6" s="1" customFormat="1" ht="35.25" customHeight="1" x14ac:dyDescent="0.2">
      <c r="A22" s="38" t="s">
        <v>35</v>
      </c>
      <c r="B22" s="16" t="s">
        <v>30</v>
      </c>
      <c r="C22" s="35" t="s">
        <v>156</v>
      </c>
      <c r="D22" s="52">
        <f>D23</f>
        <v>80491100</v>
      </c>
      <c r="E22" s="52">
        <f>E23</f>
        <v>2152248.4500000002</v>
      </c>
      <c r="F22" s="53">
        <f t="shared" si="0"/>
        <v>78338851.549999997</v>
      </c>
    </row>
    <row r="23" spans="1:6" s="1" customFormat="1" ht="45" customHeight="1" x14ac:dyDescent="0.2">
      <c r="A23" s="38" t="s">
        <v>36</v>
      </c>
      <c r="B23" s="16" t="s">
        <v>30</v>
      </c>
      <c r="C23" s="35" t="s">
        <v>157</v>
      </c>
      <c r="D23" s="65">
        <f>FIO+D32</f>
        <v>80491100</v>
      </c>
      <c r="E23" s="52">
        <f>E24+E32+E40+E45+E47+E50+E55+E53</f>
        <v>2152248.4500000002</v>
      </c>
      <c r="F23" s="53">
        <f t="shared" si="0"/>
        <v>78338851.549999997</v>
      </c>
    </row>
    <row r="24" spans="1:6" s="1" customFormat="1" ht="231" customHeight="1" x14ac:dyDescent="0.2">
      <c r="A24" s="38" t="s">
        <v>37</v>
      </c>
      <c r="B24" s="16" t="s">
        <v>30</v>
      </c>
      <c r="C24" s="35" t="s">
        <v>158</v>
      </c>
      <c r="D24" s="65">
        <v>79723000</v>
      </c>
      <c r="E24" s="52">
        <f>E25+E26+E27+E28</f>
        <v>1826807.36</v>
      </c>
      <c r="F24" s="53">
        <f t="shared" si="0"/>
        <v>77896192.640000001</v>
      </c>
    </row>
    <row r="25" spans="1:6" s="1" customFormat="1" ht="308.25" customHeight="1" x14ac:dyDescent="0.2">
      <c r="A25" s="39" t="s">
        <v>38</v>
      </c>
      <c r="B25" s="16" t="s">
        <v>30</v>
      </c>
      <c r="C25" s="35" t="s">
        <v>159</v>
      </c>
      <c r="D25" s="65" t="s">
        <v>39</v>
      </c>
      <c r="E25" s="52">
        <v>1827276.78</v>
      </c>
      <c r="F25" s="53" t="str">
        <f t="shared" si="0"/>
        <v>-</v>
      </c>
    </row>
    <row r="26" spans="1:6" s="1" customFormat="1" ht="258.75" hidden="1" customHeight="1" x14ac:dyDescent="0.2">
      <c r="A26" s="39" t="s">
        <v>40</v>
      </c>
      <c r="B26" s="16" t="s">
        <v>30</v>
      </c>
      <c r="C26" s="35" t="s">
        <v>160</v>
      </c>
      <c r="D26" s="65" t="s">
        <v>39</v>
      </c>
      <c r="E26" s="52">
        <v>0</v>
      </c>
      <c r="F26" s="53" t="str">
        <f t="shared" si="0"/>
        <v>-</v>
      </c>
    </row>
    <row r="27" spans="1:6" s="1" customFormat="1" ht="309" customHeight="1" x14ac:dyDescent="0.2">
      <c r="A27" s="39" t="s">
        <v>41</v>
      </c>
      <c r="B27" s="16" t="s">
        <v>30</v>
      </c>
      <c r="C27" s="35" t="s">
        <v>161</v>
      </c>
      <c r="D27" s="65" t="s">
        <v>39</v>
      </c>
      <c r="E27" s="52">
        <v>-469.42</v>
      </c>
      <c r="F27" s="53" t="str">
        <f t="shared" si="0"/>
        <v>-</v>
      </c>
    </row>
    <row r="28" spans="1:6" s="1" customFormat="1" ht="254.25" hidden="1" customHeight="1" x14ac:dyDescent="0.2">
      <c r="A28" s="39" t="s">
        <v>140</v>
      </c>
      <c r="B28" s="16" t="s">
        <v>30</v>
      </c>
      <c r="C28" s="35" t="s">
        <v>162</v>
      </c>
      <c r="D28" s="65" t="s">
        <v>39</v>
      </c>
      <c r="E28" s="52">
        <v>0</v>
      </c>
      <c r="F28" s="53" t="str">
        <f t="shared" si="0"/>
        <v>-</v>
      </c>
    </row>
    <row r="29" spans="1:6" s="2" customFormat="1" ht="71.45" hidden="1" customHeight="1" x14ac:dyDescent="0.2">
      <c r="A29" s="40" t="s">
        <v>148</v>
      </c>
      <c r="B29" s="17" t="s">
        <v>30</v>
      </c>
      <c r="C29" s="36" t="s">
        <v>162</v>
      </c>
      <c r="D29" s="52" t="s">
        <v>39</v>
      </c>
      <c r="E29" s="52">
        <v>0</v>
      </c>
      <c r="F29" s="54" t="str">
        <f t="shared" si="0"/>
        <v>-</v>
      </c>
    </row>
    <row r="30" spans="1:6" s="2" customFormat="1" ht="71.45" hidden="1" customHeight="1" x14ac:dyDescent="0.2">
      <c r="A30" s="40"/>
      <c r="B30" s="17"/>
      <c r="C30" s="35" t="s">
        <v>162</v>
      </c>
      <c r="D30" s="65" t="s">
        <v>39</v>
      </c>
      <c r="E30" s="52">
        <v>0</v>
      </c>
      <c r="F30" s="54" t="str">
        <f t="shared" si="0"/>
        <v>-</v>
      </c>
    </row>
    <row r="31" spans="1:6" s="2" customFormat="1" ht="90" hidden="1" customHeight="1" x14ac:dyDescent="0.2">
      <c r="A31" s="39" t="s">
        <v>148</v>
      </c>
      <c r="B31" s="16" t="s">
        <v>30</v>
      </c>
      <c r="C31" s="35" t="s">
        <v>162</v>
      </c>
      <c r="D31" s="65" t="s">
        <v>39</v>
      </c>
      <c r="E31" s="52">
        <v>-3.43</v>
      </c>
      <c r="F31" s="54" t="str">
        <f t="shared" si="0"/>
        <v>-</v>
      </c>
    </row>
    <row r="32" spans="1:6" s="1" customFormat="1" ht="316.5" customHeight="1" x14ac:dyDescent="0.2">
      <c r="A32" s="39" t="s">
        <v>42</v>
      </c>
      <c r="B32" s="16" t="s">
        <v>30</v>
      </c>
      <c r="C32" s="35" t="s">
        <v>163</v>
      </c>
      <c r="D32" s="65">
        <v>768100</v>
      </c>
      <c r="E32" s="52">
        <f>E33+E34+E35+E36+E37+E38+E39</f>
        <v>2674.33</v>
      </c>
      <c r="F32" s="53">
        <f t="shared" si="0"/>
        <v>765425.67</v>
      </c>
    </row>
    <row r="33" spans="1:6" s="1" customFormat="1" ht="409.5" customHeight="1" x14ac:dyDescent="0.2">
      <c r="A33" s="39" t="s">
        <v>43</v>
      </c>
      <c r="B33" s="16" t="s">
        <v>30</v>
      </c>
      <c r="C33" s="35" t="s">
        <v>164</v>
      </c>
      <c r="D33" s="65"/>
      <c r="E33" s="52">
        <v>2693.75</v>
      </c>
      <c r="F33" s="53" t="str">
        <f t="shared" si="0"/>
        <v>-</v>
      </c>
    </row>
    <row r="34" spans="1:6" s="1" customFormat="1" ht="342.75" hidden="1" customHeight="1" x14ac:dyDescent="0.2">
      <c r="A34" s="39" t="s">
        <v>44</v>
      </c>
      <c r="B34" s="16" t="s">
        <v>30</v>
      </c>
      <c r="C34" s="35" t="s">
        <v>165</v>
      </c>
      <c r="D34" s="65" t="s">
        <v>39</v>
      </c>
      <c r="E34" s="52">
        <v>0</v>
      </c>
      <c r="F34" s="53" t="str">
        <f t="shared" si="0"/>
        <v>-</v>
      </c>
    </row>
    <row r="35" spans="1:6" s="1" customFormat="1" ht="382.5" customHeight="1" x14ac:dyDescent="0.2">
      <c r="A35" s="39" t="s">
        <v>45</v>
      </c>
      <c r="B35" s="16" t="s">
        <v>30</v>
      </c>
      <c r="C35" s="35" t="s">
        <v>166</v>
      </c>
      <c r="D35" s="65" t="s">
        <v>39</v>
      </c>
      <c r="E35" s="52">
        <v>-19.420000000000002</v>
      </c>
      <c r="F35" s="53" t="str">
        <f t="shared" si="0"/>
        <v>-</v>
      </c>
    </row>
    <row r="36" spans="1:6" s="1" customFormat="1" ht="95.45" hidden="1" customHeight="1" x14ac:dyDescent="0.2">
      <c r="A36" s="39" t="s">
        <v>147</v>
      </c>
      <c r="B36" s="16"/>
      <c r="C36" s="35" t="s">
        <v>146</v>
      </c>
      <c r="D36" s="65" t="s">
        <v>39</v>
      </c>
      <c r="E36" s="52">
        <v>0</v>
      </c>
      <c r="F36" s="53"/>
    </row>
    <row r="37" spans="1:6" s="2" customFormat="1" ht="155.44999999999999" hidden="1" customHeight="1" x14ac:dyDescent="0.2">
      <c r="A37" s="40" t="s">
        <v>308</v>
      </c>
      <c r="B37" s="17" t="s">
        <v>30</v>
      </c>
      <c r="C37" s="36" t="s">
        <v>166</v>
      </c>
      <c r="D37" s="52" t="s">
        <v>39</v>
      </c>
      <c r="E37" s="52">
        <v>0</v>
      </c>
      <c r="F37" s="54" t="s">
        <v>39</v>
      </c>
    </row>
    <row r="38" spans="1:6" s="2" customFormat="1" ht="390.75" hidden="1" customHeight="1" x14ac:dyDescent="0.2">
      <c r="A38" s="40" t="s">
        <v>45</v>
      </c>
      <c r="B38" s="17" t="s">
        <v>30</v>
      </c>
      <c r="C38" s="36" t="s">
        <v>166</v>
      </c>
      <c r="D38" s="52" t="s">
        <v>39</v>
      </c>
      <c r="E38" s="52">
        <v>0</v>
      </c>
      <c r="F38" s="54"/>
    </row>
    <row r="39" spans="1:6" s="2" customFormat="1" ht="313.5" hidden="1" customHeight="1" x14ac:dyDescent="0.2">
      <c r="A39" s="40" t="s">
        <v>343</v>
      </c>
      <c r="B39" s="17" t="s">
        <v>30</v>
      </c>
      <c r="C39" s="36" t="s">
        <v>344</v>
      </c>
      <c r="D39" s="52" t="s">
        <v>39</v>
      </c>
      <c r="E39" s="52">
        <v>0</v>
      </c>
      <c r="F39" s="54"/>
    </row>
    <row r="40" spans="1:6" s="1" customFormat="1" ht="154.5" customHeight="1" x14ac:dyDescent="0.2">
      <c r="A40" s="38" t="s">
        <v>46</v>
      </c>
      <c r="B40" s="16" t="s">
        <v>30</v>
      </c>
      <c r="C40" s="35" t="s">
        <v>167</v>
      </c>
      <c r="D40" s="65" t="s">
        <v>39</v>
      </c>
      <c r="E40" s="52">
        <f>E41+E42+E43+E44</f>
        <v>-34321.24</v>
      </c>
      <c r="F40" s="53" t="str">
        <f t="shared" si="0"/>
        <v>-</v>
      </c>
    </row>
    <row r="41" spans="1:6" s="1" customFormat="1" ht="216" customHeight="1" x14ac:dyDescent="0.2">
      <c r="A41" s="38" t="s">
        <v>47</v>
      </c>
      <c r="B41" s="16" t="s">
        <v>30</v>
      </c>
      <c r="C41" s="35" t="s">
        <v>168</v>
      </c>
      <c r="D41" s="65" t="s">
        <v>39</v>
      </c>
      <c r="E41" s="52">
        <v>-34360.67</v>
      </c>
      <c r="F41" s="53" t="str">
        <f t="shared" si="0"/>
        <v>-</v>
      </c>
    </row>
    <row r="42" spans="1:6" s="1" customFormat="1" ht="148.5" hidden="1" customHeight="1" x14ac:dyDescent="0.2">
      <c r="A42" s="38" t="s">
        <v>48</v>
      </c>
      <c r="B42" s="16" t="s">
        <v>30</v>
      </c>
      <c r="C42" s="35" t="s">
        <v>169</v>
      </c>
      <c r="D42" s="65" t="s">
        <v>39</v>
      </c>
      <c r="E42" s="52">
        <v>0</v>
      </c>
      <c r="F42" s="53" t="str">
        <f t="shared" si="0"/>
        <v>-</v>
      </c>
    </row>
    <row r="43" spans="1:6" s="1" customFormat="1" ht="229.5" customHeight="1" x14ac:dyDescent="0.2">
      <c r="A43" s="38" t="s">
        <v>49</v>
      </c>
      <c r="B43" s="16" t="s">
        <v>30</v>
      </c>
      <c r="C43" s="35" t="s">
        <v>170</v>
      </c>
      <c r="D43" s="65" t="s">
        <v>39</v>
      </c>
      <c r="E43" s="52">
        <v>39.43</v>
      </c>
      <c r="F43" s="53" t="str">
        <f t="shared" si="0"/>
        <v>-</v>
      </c>
    </row>
    <row r="44" spans="1:6" s="1" customFormat="1" ht="162.75" hidden="1" customHeight="1" x14ac:dyDescent="0.2">
      <c r="A44" s="38" t="s">
        <v>50</v>
      </c>
      <c r="B44" s="16" t="s">
        <v>30</v>
      </c>
      <c r="C44" s="35" t="s">
        <v>171</v>
      </c>
      <c r="D44" s="65" t="s">
        <v>39</v>
      </c>
      <c r="E44" s="52">
        <v>0</v>
      </c>
      <c r="F44" s="53" t="str">
        <f t="shared" si="0"/>
        <v>-</v>
      </c>
    </row>
    <row r="45" spans="1:6" s="2" customFormat="1" ht="159.75" hidden="1" customHeight="1" x14ac:dyDescent="0.2">
      <c r="A45" s="41" t="s">
        <v>141</v>
      </c>
      <c r="B45" s="17" t="s">
        <v>30</v>
      </c>
      <c r="C45" s="36" t="s">
        <v>172</v>
      </c>
      <c r="D45" s="52" t="s">
        <v>39</v>
      </c>
      <c r="E45" s="52">
        <f>E46</f>
        <v>0</v>
      </c>
      <c r="F45" s="54"/>
    </row>
    <row r="46" spans="1:6" s="2" customFormat="1" ht="237.75" hidden="1" customHeight="1" x14ac:dyDescent="0.2">
      <c r="A46" s="41" t="s">
        <v>142</v>
      </c>
      <c r="B46" s="17" t="s">
        <v>30</v>
      </c>
      <c r="C46" s="36" t="s">
        <v>173</v>
      </c>
      <c r="D46" s="52" t="s">
        <v>39</v>
      </c>
      <c r="E46" s="52">
        <v>0</v>
      </c>
      <c r="F46" s="54" t="str">
        <f t="shared" si="0"/>
        <v>-</v>
      </c>
    </row>
    <row r="47" spans="1:6" s="2" customFormat="1" ht="263.25" customHeight="1" x14ac:dyDescent="0.2">
      <c r="A47" s="41" t="s">
        <v>317</v>
      </c>
      <c r="B47" s="16" t="s">
        <v>30</v>
      </c>
      <c r="C47" s="36" t="s">
        <v>318</v>
      </c>
      <c r="D47" s="52" t="s">
        <v>39</v>
      </c>
      <c r="E47" s="52">
        <f>E48+E49</f>
        <v>294610.88</v>
      </c>
      <c r="F47" s="54" t="str">
        <f t="shared" si="0"/>
        <v>-</v>
      </c>
    </row>
    <row r="48" spans="1:6" s="2" customFormat="1" ht="373.5" customHeight="1" x14ac:dyDescent="0.2">
      <c r="A48" s="41" t="s">
        <v>319</v>
      </c>
      <c r="B48" s="16" t="s">
        <v>30</v>
      </c>
      <c r="C48" s="36" t="s">
        <v>320</v>
      </c>
      <c r="D48" s="52" t="s">
        <v>39</v>
      </c>
      <c r="E48" s="52">
        <v>294610.88</v>
      </c>
      <c r="F48" s="54" t="str">
        <f t="shared" si="0"/>
        <v>-</v>
      </c>
    </row>
    <row r="49" spans="1:6" s="2" customFormat="1" ht="300.75" hidden="1" customHeight="1" x14ac:dyDescent="0.2">
      <c r="A49" s="41" t="s">
        <v>326</v>
      </c>
      <c r="B49" s="16" t="s">
        <v>30</v>
      </c>
      <c r="C49" s="36" t="s">
        <v>327</v>
      </c>
      <c r="D49" s="52" t="s">
        <v>39</v>
      </c>
      <c r="E49" s="52">
        <v>0</v>
      </c>
      <c r="F49" s="54" t="str">
        <f t="shared" si="0"/>
        <v>-</v>
      </c>
    </row>
    <row r="50" spans="1:6" s="2" customFormat="1" ht="282.75" hidden="1" customHeight="1" x14ac:dyDescent="0.2">
      <c r="A50" s="41" t="s">
        <v>365</v>
      </c>
      <c r="B50" s="16" t="s">
        <v>30</v>
      </c>
      <c r="C50" s="36" t="s">
        <v>366</v>
      </c>
      <c r="D50" s="52" t="s">
        <v>39</v>
      </c>
      <c r="E50" s="52">
        <f>E51+E52</f>
        <v>0</v>
      </c>
      <c r="F50" s="54" t="str">
        <f t="shared" si="0"/>
        <v>-</v>
      </c>
    </row>
    <row r="51" spans="1:6" s="2" customFormat="1" ht="315.75" hidden="1" customHeight="1" x14ac:dyDescent="0.2">
      <c r="A51" s="41" t="s">
        <v>367</v>
      </c>
      <c r="B51" s="16" t="s">
        <v>30</v>
      </c>
      <c r="C51" s="36" t="s">
        <v>368</v>
      </c>
      <c r="D51" s="52" t="s">
        <v>39</v>
      </c>
      <c r="E51" s="52">
        <v>0</v>
      </c>
      <c r="F51" s="54" t="str">
        <f t="shared" si="0"/>
        <v>-</v>
      </c>
    </row>
    <row r="52" spans="1:6" s="2" customFormat="1" ht="370.5" hidden="1" customHeight="1" x14ac:dyDescent="0.2">
      <c r="A52" s="41" t="s">
        <v>369</v>
      </c>
      <c r="B52" s="16" t="s">
        <v>30</v>
      </c>
      <c r="C52" s="36" t="s">
        <v>370</v>
      </c>
      <c r="D52" s="52" t="s">
        <v>39</v>
      </c>
      <c r="E52" s="52">
        <v>0</v>
      </c>
      <c r="F52" s="54" t="str">
        <f t="shared" si="0"/>
        <v>-</v>
      </c>
    </row>
    <row r="53" spans="1:6" s="2" customFormat="1" ht="300.75" customHeight="1" x14ac:dyDescent="0.2">
      <c r="A53" s="41" t="s">
        <v>365</v>
      </c>
      <c r="B53" s="16" t="s">
        <v>30</v>
      </c>
      <c r="C53" s="36" t="s">
        <v>366</v>
      </c>
      <c r="D53" s="52" t="s">
        <v>39</v>
      </c>
      <c r="E53" s="52">
        <f>E54</f>
        <v>-54.58</v>
      </c>
      <c r="F53" s="54" t="str">
        <f t="shared" si="0"/>
        <v>-</v>
      </c>
    </row>
    <row r="54" spans="1:6" s="2" customFormat="1" ht="366.75" customHeight="1" x14ac:dyDescent="0.2">
      <c r="A54" s="41" t="s">
        <v>392</v>
      </c>
      <c r="B54" s="16" t="s">
        <v>30</v>
      </c>
      <c r="C54" s="36" t="s">
        <v>370</v>
      </c>
      <c r="D54" s="52" t="s">
        <v>39</v>
      </c>
      <c r="E54" s="52">
        <v>-54.58</v>
      </c>
      <c r="F54" s="54" t="str">
        <f t="shared" si="0"/>
        <v>-</v>
      </c>
    </row>
    <row r="55" spans="1:6" s="2" customFormat="1" ht="189.75" customHeight="1" x14ac:dyDescent="0.2">
      <c r="A55" s="41" t="s">
        <v>387</v>
      </c>
      <c r="B55" s="16" t="s">
        <v>30</v>
      </c>
      <c r="C55" s="36" t="s">
        <v>388</v>
      </c>
      <c r="D55" s="52" t="s">
        <v>39</v>
      </c>
      <c r="E55" s="52">
        <f>E56</f>
        <v>62531.7</v>
      </c>
      <c r="F55" s="54"/>
    </row>
    <row r="56" spans="1:6" s="2" customFormat="1" ht="276" customHeight="1" x14ac:dyDescent="0.2">
      <c r="A56" s="41" t="s">
        <v>390</v>
      </c>
      <c r="B56" s="16" t="s">
        <v>30</v>
      </c>
      <c r="C56" s="36" t="s">
        <v>389</v>
      </c>
      <c r="D56" s="52" t="s">
        <v>39</v>
      </c>
      <c r="E56" s="52">
        <v>62531.7</v>
      </c>
      <c r="F56" s="54"/>
    </row>
    <row r="57" spans="1:6" s="1" customFormat="1" ht="109.5" customHeight="1" x14ac:dyDescent="0.2">
      <c r="A57" s="38" t="s">
        <v>51</v>
      </c>
      <c r="B57" s="16" t="s">
        <v>30</v>
      </c>
      <c r="C57" s="35" t="s">
        <v>174</v>
      </c>
      <c r="D57" s="52">
        <f>D58</f>
        <v>3141000</v>
      </c>
      <c r="E57" s="52">
        <f>E58</f>
        <v>399337.57999999996</v>
      </c>
      <c r="F57" s="53">
        <f t="shared" si="0"/>
        <v>2741662.42</v>
      </c>
    </row>
    <row r="58" spans="1:6" s="1" customFormat="1" ht="114.75" customHeight="1" x14ac:dyDescent="0.2">
      <c r="A58" s="38" t="s">
        <v>52</v>
      </c>
      <c r="B58" s="16" t="s">
        <v>30</v>
      </c>
      <c r="C58" s="35" t="s">
        <v>175</v>
      </c>
      <c r="D58" s="52">
        <f>D59+D61+D63+D65</f>
        <v>3141000</v>
      </c>
      <c r="E58" s="52">
        <f>E59+E61+E63+E65</f>
        <v>399337.57999999996</v>
      </c>
      <c r="F58" s="53">
        <f t="shared" si="0"/>
        <v>2741662.42</v>
      </c>
    </row>
    <row r="59" spans="1:6" s="1" customFormat="1" ht="225" customHeight="1" x14ac:dyDescent="0.2">
      <c r="A59" s="38" t="s">
        <v>53</v>
      </c>
      <c r="B59" s="16" t="s">
        <v>30</v>
      </c>
      <c r="C59" s="35" t="s">
        <v>176</v>
      </c>
      <c r="D59" s="65">
        <f>D60</f>
        <v>1487700</v>
      </c>
      <c r="E59" s="52">
        <f>E60</f>
        <v>207847.59</v>
      </c>
      <c r="F59" s="53">
        <f t="shared" si="0"/>
        <v>1279852.4099999999</v>
      </c>
    </row>
    <row r="60" spans="1:6" s="1" customFormat="1" ht="313.5" customHeight="1" x14ac:dyDescent="0.2">
      <c r="A60" s="39" t="s">
        <v>54</v>
      </c>
      <c r="B60" s="16" t="s">
        <v>30</v>
      </c>
      <c r="C60" s="35" t="s">
        <v>177</v>
      </c>
      <c r="D60" s="65">
        <v>1487700</v>
      </c>
      <c r="E60" s="52">
        <v>207847.59</v>
      </c>
      <c r="F60" s="53">
        <f t="shared" si="0"/>
        <v>1279852.4099999999</v>
      </c>
    </row>
    <row r="61" spans="1:6" s="1" customFormat="1" ht="245.25" customHeight="1" x14ac:dyDescent="0.2">
      <c r="A61" s="39" t="s">
        <v>55</v>
      </c>
      <c r="B61" s="16" t="s">
        <v>30</v>
      </c>
      <c r="C61" s="35" t="s">
        <v>178</v>
      </c>
      <c r="D61" s="65">
        <f>D62</f>
        <v>10400</v>
      </c>
      <c r="E61" s="52">
        <f>E62</f>
        <v>750.15</v>
      </c>
      <c r="F61" s="53">
        <f t="shared" si="0"/>
        <v>9649.85</v>
      </c>
    </row>
    <row r="62" spans="1:6" s="1" customFormat="1" ht="345.75" customHeight="1" x14ac:dyDescent="0.2">
      <c r="A62" s="39" t="s">
        <v>56</v>
      </c>
      <c r="B62" s="16" t="s">
        <v>30</v>
      </c>
      <c r="C62" s="35" t="s">
        <v>179</v>
      </c>
      <c r="D62" s="65">
        <v>10400</v>
      </c>
      <c r="E62" s="52">
        <v>750.15</v>
      </c>
      <c r="F62" s="53">
        <f t="shared" si="0"/>
        <v>9649.85</v>
      </c>
    </row>
    <row r="63" spans="1:6" s="1" customFormat="1" ht="211.5" customHeight="1" x14ac:dyDescent="0.2">
      <c r="A63" s="38" t="s">
        <v>57</v>
      </c>
      <c r="B63" s="16" t="s">
        <v>30</v>
      </c>
      <c r="C63" s="35" t="s">
        <v>180</v>
      </c>
      <c r="D63" s="65">
        <f>D64</f>
        <v>1839100</v>
      </c>
      <c r="E63" s="52">
        <f>E64</f>
        <v>211739.12</v>
      </c>
      <c r="F63" s="53">
        <f t="shared" si="0"/>
        <v>1627360.88</v>
      </c>
    </row>
    <row r="64" spans="1:6" s="1" customFormat="1" ht="312.75" customHeight="1" x14ac:dyDescent="0.2">
      <c r="A64" s="39" t="s">
        <v>58</v>
      </c>
      <c r="B64" s="16" t="s">
        <v>30</v>
      </c>
      <c r="C64" s="35" t="s">
        <v>181</v>
      </c>
      <c r="D64" s="65">
        <v>1839100</v>
      </c>
      <c r="E64" s="52">
        <v>211739.12</v>
      </c>
      <c r="F64" s="53">
        <f t="shared" si="0"/>
        <v>1627360.88</v>
      </c>
    </row>
    <row r="65" spans="1:6" s="1" customFormat="1" ht="219" customHeight="1" x14ac:dyDescent="0.2">
      <c r="A65" s="38" t="s">
        <v>59</v>
      </c>
      <c r="B65" s="16" t="s">
        <v>30</v>
      </c>
      <c r="C65" s="35" t="s">
        <v>182</v>
      </c>
      <c r="D65" s="65">
        <f>D66</f>
        <v>-196200</v>
      </c>
      <c r="E65" s="52">
        <f>E66</f>
        <v>-20999.279999999999</v>
      </c>
      <c r="F65" s="53" t="str">
        <f t="shared" si="0"/>
        <v>-</v>
      </c>
    </row>
    <row r="66" spans="1:6" s="1" customFormat="1" ht="300.75" customHeight="1" x14ac:dyDescent="0.2">
      <c r="A66" s="39" t="s">
        <v>60</v>
      </c>
      <c r="B66" s="16" t="s">
        <v>30</v>
      </c>
      <c r="C66" s="35" t="s">
        <v>183</v>
      </c>
      <c r="D66" s="65">
        <v>-196200</v>
      </c>
      <c r="E66" s="52">
        <v>-20999.279999999999</v>
      </c>
      <c r="F66" s="53" t="str">
        <f t="shared" si="0"/>
        <v>-</v>
      </c>
    </row>
    <row r="67" spans="1:6" s="1" customFormat="1" ht="44.25" customHeight="1" x14ac:dyDescent="0.2">
      <c r="A67" s="38" t="s">
        <v>61</v>
      </c>
      <c r="B67" s="16" t="s">
        <v>30</v>
      </c>
      <c r="C67" s="35" t="s">
        <v>184</v>
      </c>
      <c r="D67" s="65">
        <f>D68</f>
        <v>371000</v>
      </c>
      <c r="E67" s="52">
        <f>E68</f>
        <v>128.57</v>
      </c>
      <c r="F67" s="53">
        <f t="shared" si="0"/>
        <v>370871.43</v>
      </c>
    </row>
    <row r="68" spans="1:6" s="1" customFormat="1" ht="52.5" customHeight="1" x14ac:dyDescent="0.2">
      <c r="A68" s="38" t="s">
        <v>62</v>
      </c>
      <c r="B68" s="16" t="s">
        <v>30</v>
      </c>
      <c r="C68" s="35" t="s">
        <v>185</v>
      </c>
      <c r="D68" s="65">
        <f>D69</f>
        <v>371000</v>
      </c>
      <c r="E68" s="52">
        <f>E69+E73</f>
        <v>128.57</v>
      </c>
      <c r="F68" s="53">
        <f t="shared" si="0"/>
        <v>370871.43</v>
      </c>
    </row>
    <row r="69" spans="1:6" s="1" customFormat="1" ht="53.25" customHeight="1" x14ac:dyDescent="0.2">
      <c r="A69" s="38" t="s">
        <v>62</v>
      </c>
      <c r="B69" s="16" t="s">
        <v>30</v>
      </c>
      <c r="C69" s="35" t="s">
        <v>186</v>
      </c>
      <c r="D69" s="65">
        <v>371000</v>
      </c>
      <c r="E69" s="52">
        <f>E70+E71+E72</f>
        <v>128.57</v>
      </c>
      <c r="F69" s="53">
        <f t="shared" si="0"/>
        <v>370871.43</v>
      </c>
    </row>
    <row r="70" spans="1:6" s="1" customFormat="1" ht="149.25" hidden="1" customHeight="1" x14ac:dyDescent="0.2">
      <c r="A70" s="38" t="s">
        <v>63</v>
      </c>
      <c r="B70" s="16" t="s">
        <v>30</v>
      </c>
      <c r="C70" s="35" t="s">
        <v>187</v>
      </c>
      <c r="D70" s="65" t="s">
        <v>39</v>
      </c>
      <c r="E70" s="52">
        <v>0</v>
      </c>
      <c r="F70" s="53" t="str">
        <f t="shared" si="0"/>
        <v>-</v>
      </c>
    </row>
    <row r="71" spans="1:6" s="1" customFormat="1" ht="80.25" hidden="1" customHeight="1" x14ac:dyDescent="0.2">
      <c r="A71" s="38" t="s">
        <v>64</v>
      </c>
      <c r="B71" s="16" t="s">
        <v>30</v>
      </c>
      <c r="C71" s="35" t="s">
        <v>188</v>
      </c>
      <c r="D71" s="65" t="s">
        <v>39</v>
      </c>
      <c r="E71" s="52">
        <v>0</v>
      </c>
      <c r="F71" s="53" t="str">
        <f t="shared" si="0"/>
        <v>-</v>
      </c>
    </row>
    <row r="72" spans="1:6" s="1" customFormat="1" ht="149.25" customHeight="1" x14ac:dyDescent="0.2">
      <c r="A72" s="38" t="s">
        <v>250</v>
      </c>
      <c r="B72" s="16" t="s">
        <v>30</v>
      </c>
      <c r="C72" s="35" t="s">
        <v>251</v>
      </c>
      <c r="D72" s="65" t="s">
        <v>39</v>
      </c>
      <c r="E72" s="52">
        <v>128.57</v>
      </c>
      <c r="F72" s="53" t="str">
        <f t="shared" si="0"/>
        <v>-</v>
      </c>
    </row>
    <row r="73" spans="1:6" s="2" customFormat="1" ht="34.15" hidden="1" customHeight="1" x14ac:dyDescent="0.2">
      <c r="A73" s="41" t="s">
        <v>254</v>
      </c>
      <c r="B73" s="17" t="s">
        <v>30</v>
      </c>
      <c r="C73" s="36" t="s">
        <v>255</v>
      </c>
      <c r="D73" s="52" t="s">
        <v>39</v>
      </c>
      <c r="E73" s="52">
        <f>E74</f>
        <v>0</v>
      </c>
      <c r="F73" s="53" t="str">
        <f t="shared" si="0"/>
        <v>-</v>
      </c>
    </row>
    <row r="74" spans="1:6" s="1" customFormat="1" ht="38.450000000000003" hidden="1" customHeight="1" x14ac:dyDescent="0.2">
      <c r="A74" s="38" t="s">
        <v>252</v>
      </c>
      <c r="B74" s="16" t="s">
        <v>30</v>
      </c>
      <c r="C74" s="35" t="s">
        <v>253</v>
      </c>
      <c r="D74" s="65" t="s">
        <v>39</v>
      </c>
      <c r="E74" s="52">
        <v>0</v>
      </c>
      <c r="F74" s="53" t="str">
        <f t="shared" si="0"/>
        <v>-</v>
      </c>
    </row>
    <row r="75" spans="1:6" s="1" customFormat="1" ht="60" hidden="1" customHeight="1" x14ac:dyDescent="0.2">
      <c r="A75" s="38" t="s">
        <v>63</v>
      </c>
      <c r="B75" s="16" t="s">
        <v>30</v>
      </c>
      <c r="C75" s="35" t="s">
        <v>187</v>
      </c>
      <c r="D75" s="65" t="s">
        <v>39</v>
      </c>
      <c r="E75" s="52">
        <v>0</v>
      </c>
      <c r="F75" s="53" t="str">
        <f t="shared" si="0"/>
        <v>-</v>
      </c>
    </row>
    <row r="76" spans="1:6" s="1" customFormat="1" ht="34.15" hidden="1" customHeight="1" x14ac:dyDescent="0.2">
      <c r="A76" s="38" t="s">
        <v>64</v>
      </c>
      <c r="B76" s="16" t="s">
        <v>30</v>
      </c>
      <c r="C76" s="35" t="s">
        <v>188</v>
      </c>
      <c r="D76" s="65" t="s">
        <v>39</v>
      </c>
      <c r="E76" s="52">
        <v>0</v>
      </c>
      <c r="F76" s="53" t="str">
        <f t="shared" si="0"/>
        <v>-</v>
      </c>
    </row>
    <row r="77" spans="1:6" s="1" customFormat="1" ht="53.45" hidden="1" customHeight="1" x14ac:dyDescent="0.2">
      <c r="A77" s="38" t="s">
        <v>250</v>
      </c>
      <c r="B77" s="16" t="s">
        <v>30</v>
      </c>
      <c r="C77" s="35" t="s">
        <v>300</v>
      </c>
      <c r="D77" s="65" t="s">
        <v>39</v>
      </c>
      <c r="E77" s="52">
        <v>0</v>
      </c>
      <c r="F77" s="53" t="str">
        <f t="shared" si="0"/>
        <v>-</v>
      </c>
    </row>
    <row r="78" spans="1:6" s="1" customFormat="1" ht="34.9" hidden="1" customHeight="1" x14ac:dyDescent="0.2">
      <c r="A78" s="38" t="s">
        <v>64</v>
      </c>
      <c r="B78" s="16" t="s">
        <v>30</v>
      </c>
      <c r="C78" s="35" t="s">
        <v>188</v>
      </c>
      <c r="D78" s="65" t="s">
        <v>39</v>
      </c>
      <c r="E78" s="52">
        <v>0</v>
      </c>
      <c r="F78" s="53" t="str">
        <f t="shared" si="0"/>
        <v>-</v>
      </c>
    </row>
    <row r="79" spans="1:6" s="1" customFormat="1" ht="67.5" hidden="1" customHeight="1" x14ac:dyDescent="0.2">
      <c r="A79" s="38" t="s">
        <v>250</v>
      </c>
      <c r="B79" s="16" t="s">
        <v>30</v>
      </c>
      <c r="C79" s="35" t="s">
        <v>300</v>
      </c>
      <c r="D79" s="65" t="s">
        <v>39</v>
      </c>
      <c r="E79" s="52">
        <v>0</v>
      </c>
      <c r="F79" s="53" t="str">
        <f t="shared" si="0"/>
        <v>-</v>
      </c>
    </row>
    <row r="80" spans="1:6" s="1" customFormat="1" ht="36" customHeight="1" x14ac:dyDescent="0.2">
      <c r="A80" s="38" t="s">
        <v>65</v>
      </c>
      <c r="B80" s="16" t="s">
        <v>30</v>
      </c>
      <c r="C80" s="35" t="s">
        <v>189</v>
      </c>
      <c r="D80" s="52">
        <f>D81+D97+D87</f>
        <v>69696200</v>
      </c>
      <c r="E80" s="52">
        <f>E81+E97+E87</f>
        <v>1045642.8799999999</v>
      </c>
      <c r="F80" s="53">
        <f t="shared" si="0"/>
        <v>68650557.120000005</v>
      </c>
    </row>
    <row r="81" spans="1:6" s="1" customFormat="1" ht="54" customHeight="1" x14ac:dyDescent="0.2">
      <c r="A81" s="38" t="s">
        <v>66</v>
      </c>
      <c r="B81" s="16" t="s">
        <v>30</v>
      </c>
      <c r="C81" s="35" t="s">
        <v>190</v>
      </c>
      <c r="D81" s="65">
        <f>D82</f>
        <v>9573000</v>
      </c>
      <c r="E81" s="52">
        <f>E82</f>
        <v>-185414.89</v>
      </c>
      <c r="F81" s="53">
        <f t="shared" ref="F81:F146" si="1">IF(OR(D81="-",IF(E81="-",0,E81)&gt;=IF(D81="-",0,D81)),"-",IF(D81="-",0,D81)-IF(E81="-",0,E81))</f>
        <v>9758414.8900000006</v>
      </c>
    </row>
    <row r="82" spans="1:6" s="1" customFormat="1" ht="143.25" customHeight="1" x14ac:dyDescent="0.2">
      <c r="A82" s="38" t="s">
        <v>67</v>
      </c>
      <c r="B82" s="16" t="s">
        <v>30</v>
      </c>
      <c r="C82" s="35" t="s">
        <v>191</v>
      </c>
      <c r="D82" s="65">
        <v>9573000</v>
      </c>
      <c r="E82" s="52">
        <f>E83+E84+E85+E86</f>
        <v>-185414.89</v>
      </c>
      <c r="F82" s="53">
        <f t="shared" si="1"/>
        <v>9758414.8900000006</v>
      </c>
    </row>
    <row r="83" spans="1:6" s="1" customFormat="1" ht="213" customHeight="1" x14ac:dyDescent="0.2">
      <c r="A83" s="38" t="s">
        <v>68</v>
      </c>
      <c r="B83" s="16" t="s">
        <v>30</v>
      </c>
      <c r="C83" s="35" t="s">
        <v>192</v>
      </c>
      <c r="D83" s="65" t="s">
        <v>39</v>
      </c>
      <c r="E83" s="52">
        <v>-185414.89</v>
      </c>
      <c r="F83" s="53" t="str">
        <f t="shared" si="1"/>
        <v>-</v>
      </c>
    </row>
    <row r="84" spans="1:6" s="1" customFormat="1" ht="178.5" hidden="1" customHeight="1" x14ac:dyDescent="0.2">
      <c r="A84" s="38" t="s">
        <v>69</v>
      </c>
      <c r="B84" s="16" t="s">
        <v>30</v>
      </c>
      <c r="C84" s="35" t="s">
        <v>193</v>
      </c>
      <c r="D84" s="65" t="s">
        <v>39</v>
      </c>
      <c r="E84" s="52">
        <v>0</v>
      </c>
      <c r="F84" s="53" t="str">
        <f t="shared" si="1"/>
        <v>-</v>
      </c>
    </row>
    <row r="85" spans="1:6" ht="40.9" hidden="1" customHeight="1" x14ac:dyDescent="0.2">
      <c r="A85" s="41" t="s">
        <v>145</v>
      </c>
      <c r="B85" s="16" t="s">
        <v>30</v>
      </c>
      <c r="C85" s="35" t="s">
        <v>144</v>
      </c>
      <c r="D85" s="65" t="s">
        <v>39</v>
      </c>
      <c r="E85" s="52">
        <v>0</v>
      </c>
      <c r="F85" s="53" t="str">
        <f t="shared" si="1"/>
        <v>-</v>
      </c>
    </row>
    <row r="86" spans="1:6" ht="69" hidden="1" customHeight="1" x14ac:dyDescent="0.2">
      <c r="A86" s="38" t="s">
        <v>145</v>
      </c>
      <c r="B86" s="16" t="s">
        <v>30</v>
      </c>
      <c r="C86" s="35" t="s">
        <v>301</v>
      </c>
      <c r="D86" s="65" t="s">
        <v>39</v>
      </c>
      <c r="E86" s="52">
        <v>0</v>
      </c>
      <c r="F86" s="53" t="str">
        <f t="shared" si="1"/>
        <v>-</v>
      </c>
    </row>
    <row r="87" spans="1:6" s="1" customFormat="1" ht="48.75" customHeight="1" x14ac:dyDescent="0.2">
      <c r="A87" s="41" t="s">
        <v>271</v>
      </c>
      <c r="B87" s="16" t="s">
        <v>30</v>
      </c>
      <c r="C87" s="35" t="s">
        <v>272</v>
      </c>
      <c r="D87" s="65">
        <f>D88+D93</f>
        <v>34457400</v>
      </c>
      <c r="E87" s="52">
        <f>E88+E93</f>
        <v>904838.91999999993</v>
      </c>
      <c r="F87" s="53">
        <f t="shared" si="1"/>
        <v>33552561.079999998</v>
      </c>
    </row>
    <row r="88" spans="1:6" s="1" customFormat="1" ht="59.25" customHeight="1" x14ac:dyDescent="0.2">
      <c r="A88" s="41" t="s">
        <v>273</v>
      </c>
      <c r="B88" s="16" t="s">
        <v>30</v>
      </c>
      <c r="C88" s="35" t="s">
        <v>274</v>
      </c>
      <c r="D88" s="65">
        <v>5630600</v>
      </c>
      <c r="E88" s="52">
        <f>E89+E90+E91</f>
        <v>7530.73</v>
      </c>
      <c r="F88" s="53">
        <f t="shared" si="1"/>
        <v>5623069.2699999996</v>
      </c>
    </row>
    <row r="89" spans="1:6" s="1" customFormat="1" ht="148.5" customHeight="1" x14ac:dyDescent="0.2">
      <c r="A89" s="41" t="s">
        <v>275</v>
      </c>
      <c r="B89" s="16" t="s">
        <v>30</v>
      </c>
      <c r="C89" s="35" t="s">
        <v>276</v>
      </c>
      <c r="D89" s="65" t="s">
        <v>39</v>
      </c>
      <c r="E89" s="52">
        <v>7530.73</v>
      </c>
      <c r="F89" s="53" t="str">
        <f t="shared" si="1"/>
        <v>-</v>
      </c>
    </row>
    <row r="90" spans="1:6" s="1" customFormat="1" ht="87" hidden="1" customHeight="1" x14ac:dyDescent="0.2">
      <c r="A90" s="41" t="s">
        <v>277</v>
      </c>
      <c r="B90" s="16" t="s">
        <v>30</v>
      </c>
      <c r="C90" s="35" t="s">
        <v>278</v>
      </c>
      <c r="D90" s="65" t="s">
        <v>39</v>
      </c>
      <c r="E90" s="52">
        <v>0</v>
      </c>
      <c r="F90" s="53" t="str">
        <f t="shared" si="1"/>
        <v>-</v>
      </c>
    </row>
    <row r="91" spans="1:6" s="1" customFormat="1" ht="39" hidden="1" customHeight="1" x14ac:dyDescent="0.2">
      <c r="A91" s="41" t="s">
        <v>360</v>
      </c>
      <c r="B91" s="16"/>
      <c r="C91" s="35" t="s">
        <v>359</v>
      </c>
      <c r="D91" s="65" t="s">
        <v>39</v>
      </c>
      <c r="E91" s="52">
        <v>0</v>
      </c>
      <c r="F91" s="53" t="str">
        <f t="shared" si="1"/>
        <v>-</v>
      </c>
    </row>
    <row r="92" spans="1:6" s="1" customFormat="1" ht="44.45" hidden="1" customHeight="1" x14ac:dyDescent="0.2">
      <c r="A92" s="41"/>
      <c r="B92" s="16"/>
      <c r="C92" s="35"/>
      <c r="D92" s="65"/>
      <c r="E92" s="52"/>
      <c r="F92" s="53"/>
    </row>
    <row r="93" spans="1:6" s="1" customFormat="1" ht="46.5" customHeight="1" x14ac:dyDescent="0.2">
      <c r="A93" s="41" t="s">
        <v>279</v>
      </c>
      <c r="B93" s="16" t="s">
        <v>30</v>
      </c>
      <c r="C93" s="35" t="s">
        <v>280</v>
      </c>
      <c r="D93" s="65">
        <v>28826800</v>
      </c>
      <c r="E93" s="52">
        <f>E94+E95+E96</f>
        <v>897308.19</v>
      </c>
      <c r="F93" s="53">
        <f t="shared" si="1"/>
        <v>27929491.809999999</v>
      </c>
    </row>
    <row r="94" spans="1:6" s="1" customFormat="1" ht="138" customHeight="1" x14ac:dyDescent="0.2">
      <c r="A94" s="41" t="s">
        <v>281</v>
      </c>
      <c r="B94" s="16" t="s">
        <v>30</v>
      </c>
      <c r="C94" s="35" t="s">
        <v>282</v>
      </c>
      <c r="D94" s="65" t="s">
        <v>39</v>
      </c>
      <c r="E94" s="52">
        <v>897308.19</v>
      </c>
      <c r="F94" s="53" t="str">
        <f t="shared" si="1"/>
        <v>-</v>
      </c>
    </row>
    <row r="95" spans="1:6" s="1" customFormat="1" ht="88.5" hidden="1" customHeight="1" x14ac:dyDescent="0.2">
      <c r="A95" s="41" t="s">
        <v>283</v>
      </c>
      <c r="B95" s="16" t="s">
        <v>30</v>
      </c>
      <c r="C95" s="35" t="s">
        <v>284</v>
      </c>
      <c r="D95" s="65" t="s">
        <v>39</v>
      </c>
      <c r="E95" s="52">
        <v>0</v>
      </c>
      <c r="F95" s="53" t="str">
        <f t="shared" si="1"/>
        <v>-</v>
      </c>
    </row>
    <row r="96" spans="1:6" ht="66" hidden="1" customHeight="1" x14ac:dyDescent="0.2">
      <c r="A96" s="41" t="s">
        <v>296</v>
      </c>
      <c r="B96" s="16" t="s">
        <v>30</v>
      </c>
      <c r="C96" s="35" t="s">
        <v>297</v>
      </c>
      <c r="D96" s="65" t="s">
        <v>39</v>
      </c>
      <c r="E96" s="52">
        <v>0</v>
      </c>
      <c r="F96" s="53"/>
    </row>
    <row r="97" spans="1:6" s="4" customFormat="1" ht="48.75" customHeight="1" x14ac:dyDescent="0.2">
      <c r="A97" s="41" t="s">
        <v>70</v>
      </c>
      <c r="B97" s="17" t="s">
        <v>30</v>
      </c>
      <c r="C97" s="36" t="s">
        <v>194</v>
      </c>
      <c r="D97" s="52">
        <f>D98+D108</f>
        <v>25665800</v>
      </c>
      <c r="E97" s="52">
        <f>E98+E108</f>
        <v>326218.84999999998</v>
      </c>
      <c r="F97" s="54">
        <f t="shared" si="1"/>
        <v>25339581.149999999</v>
      </c>
    </row>
    <row r="98" spans="1:6" s="4" customFormat="1" ht="60.75" customHeight="1" x14ac:dyDescent="0.2">
      <c r="A98" s="41" t="s">
        <v>71</v>
      </c>
      <c r="B98" s="17" t="s">
        <v>30</v>
      </c>
      <c r="C98" s="36" t="s">
        <v>195</v>
      </c>
      <c r="D98" s="52">
        <f>D99</f>
        <v>14310600</v>
      </c>
      <c r="E98" s="52">
        <f>E99</f>
        <v>19530</v>
      </c>
      <c r="F98" s="54">
        <f t="shared" si="1"/>
        <v>14291070</v>
      </c>
    </row>
    <row r="99" spans="1:6" s="4" customFormat="1" ht="114" customHeight="1" x14ac:dyDescent="0.2">
      <c r="A99" s="41" t="s">
        <v>72</v>
      </c>
      <c r="B99" s="17" t="s">
        <v>30</v>
      </c>
      <c r="C99" s="36" t="s">
        <v>196</v>
      </c>
      <c r="D99" s="52">
        <v>14310600</v>
      </c>
      <c r="E99" s="52">
        <f>E100+E101+E102+E104+E103+E105+E106+E107</f>
        <v>19530</v>
      </c>
      <c r="F99" s="54">
        <f t="shared" si="1"/>
        <v>14291070</v>
      </c>
    </row>
    <row r="100" spans="1:6" s="4" customFormat="1" ht="189.75" customHeight="1" x14ac:dyDescent="0.2">
      <c r="A100" s="41" t="s">
        <v>256</v>
      </c>
      <c r="B100" s="17" t="s">
        <v>30</v>
      </c>
      <c r="C100" s="36" t="s">
        <v>257</v>
      </c>
      <c r="D100" s="52" t="s">
        <v>39</v>
      </c>
      <c r="E100" s="52">
        <v>19580</v>
      </c>
      <c r="F100" s="54" t="s">
        <v>39</v>
      </c>
    </row>
    <row r="101" spans="1:6" s="4" customFormat="1" ht="178.5" hidden="1" customHeight="1" x14ac:dyDescent="0.2">
      <c r="A101" s="41" t="s">
        <v>256</v>
      </c>
      <c r="B101" s="17" t="s">
        <v>30</v>
      </c>
      <c r="C101" s="36" t="s">
        <v>258</v>
      </c>
      <c r="D101" s="52" t="s">
        <v>39</v>
      </c>
      <c r="E101" s="52">
        <v>0</v>
      </c>
      <c r="F101" s="54" t="s">
        <v>39</v>
      </c>
    </row>
    <row r="102" spans="1:6" s="4" customFormat="1" ht="44.25" hidden="1" customHeight="1" x14ac:dyDescent="0.2">
      <c r="A102" s="41" t="s">
        <v>259</v>
      </c>
      <c r="B102" s="17" t="s">
        <v>30</v>
      </c>
      <c r="C102" s="36" t="s">
        <v>260</v>
      </c>
      <c r="D102" s="52" t="s">
        <v>39</v>
      </c>
      <c r="E102" s="52">
        <v>0</v>
      </c>
      <c r="F102" s="54" t="s">
        <v>39</v>
      </c>
    </row>
    <row r="103" spans="1:6" s="4" customFormat="1" ht="64.5" hidden="1" customHeight="1" x14ac:dyDescent="0.2">
      <c r="A103" s="41" t="s">
        <v>261</v>
      </c>
      <c r="B103" s="17" t="s">
        <v>30</v>
      </c>
      <c r="C103" s="36" t="s">
        <v>262</v>
      </c>
      <c r="D103" s="52" t="s">
        <v>39</v>
      </c>
      <c r="E103" s="52">
        <v>0</v>
      </c>
      <c r="F103" s="54"/>
    </row>
    <row r="104" spans="1:6" s="4" customFormat="1" ht="42.6" hidden="1" customHeight="1" x14ac:dyDescent="0.2">
      <c r="A104" s="41" t="s">
        <v>263</v>
      </c>
      <c r="B104" s="17" t="s">
        <v>30</v>
      </c>
      <c r="C104" s="36" t="s">
        <v>264</v>
      </c>
      <c r="D104" s="52" t="s">
        <v>39</v>
      </c>
      <c r="E104" s="52">
        <v>0</v>
      </c>
      <c r="F104" s="54" t="s">
        <v>39</v>
      </c>
    </row>
    <row r="105" spans="1:6" s="4" customFormat="1" ht="76.900000000000006" hidden="1" customHeight="1" x14ac:dyDescent="0.2">
      <c r="A105" s="41" t="s">
        <v>261</v>
      </c>
      <c r="B105" s="17" t="s">
        <v>30</v>
      </c>
      <c r="C105" s="36" t="s">
        <v>262</v>
      </c>
      <c r="D105" s="52" t="s">
        <v>39</v>
      </c>
      <c r="E105" s="52">
        <v>0</v>
      </c>
      <c r="F105" s="54" t="s">
        <v>39</v>
      </c>
    </row>
    <row r="106" spans="1:6" s="4" customFormat="1" ht="189.75" customHeight="1" x14ac:dyDescent="0.2">
      <c r="A106" s="41" t="s">
        <v>261</v>
      </c>
      <c r="B106" s="17" t="s">
        <v>30</v>
      </c>
      <c r="C106" s="36" t="s">
        <v>262</v>
      </c>
      <c r="D106" s="52" t="s">
        <v>39</v>
      </c>
      <c r="E106" s="52">
        <v>-50</v>
      </c>
      <c r="F106" s="54" t="s">
        <v>39</v>
      </c>
    </row>
    <row r="107" spans="1:6" s="4" customFormat="1" ht="120" hidden="1" customHeight="1" x14ac:dyDescent="0.2">
      <c r="A107" s="41" t="s">
        <v>325</v>
      </c>
      <c r="B107" s="17" t="s">
        <v>30</v>
      </c>
      <c r="C107" s="36" t="s">
        <v>264</v>
      </c>
      <c r="D107" s="52" t="s">
        <v>39</v>
      </c>
      <c r="E107" s="52">
        <v>0</v>
      </c>
      <c r="F107" s="54" t="s">
        <v>39</v>
      </c>
    </row>
    <row r="108" spans="1:6" s="4" customFormat="1" ht="55.5" customHeight="1" x14ac:dyDescent="0.2">
      <c r="A108" s="41" t="s">
        <v>73</v>
      </c>
      <c r="B108" s="17" t="s">
        <v>30</v>
      </c>
      <c r="C108" s="36" t="s">
        <v>197</v>
      </c>
      <c r="D108" s="52">
        <f>D109</f>
        <v>11355200</v>
      </c>
      <c r="E108" s="52">
        <f>E109</f>
        <v>306688.84999999998</v>
      </c>
      <c r="F108" s="54">
        <f t="shared" si="1"/>
        <v>11048511.15</v>
      </c>
    </row>
    <row r="109" spans="1:6" s="4" customFormat="1" ht="115.5" customHeight="1" x14ac:dyDescent="0.2">
      <c r="A109" s="41" t="s">
        <v>74</v>
      </c>
      <c r="B109" s="17" t="s">
        <v>30</v>
      </c>
      <c r="C109" s="36" t="s">
        <v>198</v>
      </c>
      <c r="D109" s="52">
        <v>11355200</v>
      </c>
      <c r="E109" s="52">
        <f>E110+E111+E112+E113</f>
        <v>306688.84999999998</v>
      </c>
      <c r="F109" s="54">
        <f t="shared" si="1"/>
        <v>11048511.15</v>
      </c>
    </row>
    <row r="110" spans="1:6" s="4" customFormat="1" ht="189" customHeight="1" x14ac:dyDescent="0.2">
      <c r="A110" s="41" t="s">
        <v>265</v>
      </c>
      <c r="B110" s="17" t="s">
        <v>30</v>
      </c>
      <c r="C110" s="36" t="s">
        <v>266</v>
      </c>
      <c r="D110" s="52" t="s">
        <v>39</v>
      </c>
      <c r="E110" s="52">
        <v>307388.84999999998</v>
      </c>
      <c r="F110" s="54" t="s">
        <v>39</v>
      </c>
    </row>
    <row r="111" spans="1:6" s="4" customFormat="1" ht="155.25" hidden="1" customHeight="1" x14ac:dyDescent="0.2">
      <c r="A111" s="41" t="s">
        <v>267</v>
      </c>
      <c r="B111" s="17" t="s">
        <v>30</v>
      </c>
      <c r="C111" s="36" t="s">
        <v>268</v>
      </c>
      <c r="D111" s="52" t="s">
        <v>39</v>
      </c>
      <c r="E111" s="52">
        <v>0</v>
      </c>
      <c r="F111" s="54" t="s">
        <v>39</v>
      </c>
    </row>
    <row r="112" spans="1:6" s="2" customFormat="1" ht="185.25" customHeight="1" x14ac:dyDescent="0.2">
      <c r="A112" s="41" t="s">
        <v>270</v>
      </c>
      <c r="B112" s="17"/>
      <c r="C112" s="36" t="s">
        <v>269</v>
      </c>
      <c r="D112" s="52" t="s">
        <v>39</v>
      </c>
      <c r="E112" s="52">
        <v>-700</v>
      </c>
      <c r="F112" s="54"/>
    </row>
    <row r="113" spans="1:6" s="2" customFormat="1" ht="80.25" hidden="1" customHeight="1" x14ac:dyDescent="0.2">
      <c r="A113" s="41" t="s">
        <v>270</v>
      </c>
      <c r="B113" s="17" t="s">
        <v>30</v>
      </c>
      <c r="C113" s="36" t="s">
        <v>269</v>
      </c>
      <c r="D113" s="52" t="s">
        <v>39</v>
      </c>
      <c r="E113" s="52">
        <v>0</v>
      </c>
      <c r="F113" s="54"/>
    </row>
    <row r="114" spans="1:6" s="2" customFormat="1" ht="54.75" hidden="1" customHeight="1" x14ac:dyDescent="0.2">
      <c r="A114" s="41" t="s">
        <v>328</v>
      </c>
      <c r="B114" s="17" t="s">
        <v>30</v>
      </c>
      <c r="C114" s="36" t="s">
        <v>329</v>
      </c>
      <c r="D114" s="52" t="s">
        <v>39</v>
      </c>
      <c r="E114" s="52">
        <f>E115</f>
        <v>0</v>
      </c>
      <c r="F114" s="54"/>
    </row>
    <row r="115" spans="1:6" s="2" customFormat="1" ht="24" hidden="1" customHeight="1" x14ac:dyDescent="0.2">
      <c r="A115" s="41" t="s">
        <v>330</v>
      </c>
      <c r="B115" s="17" t="s">
        <v>30</v>
      </c>
      <c r="C115" s="36" t="s">
        <v>331</v>
      </c>
      <c r="D115" s="52" t="s">
        <v>39</v>
      </c>
      <c r="E115" s="52">
        <f>E116</f>
        <v>0</v>
      </c>
      <c r="F115" s="54"/>
    </row>
    <row r="116" spans="1:6" s="2" customFormat="1" ht="35.25" hidden="1" customHeight="1" x14ac:dyDescent="0.2">
      <c r="A116" s="41" t="s">
        <v>332</v>
      </c>
      <c r="B116" s="17" t="s">
        <v>30</v>
      </c>
      <c r="C116" s="36" t="s">
        <v>333</v>
      </c>
      <c r="D116" s="52" t="s">
        <v>39</v>
      </c>
      <c r="E116" s="52">
        <f>E117</f>
        <v>0</v>
      </c>
      <c r="F116" s="54"/>
    </row>
    <row r="117" spans="1:6" s="2" customFormat="1" ht="49.5" hidden="1" customHeight="1" x14ac:dyDescent="0.2">
      <c r="A117" s="41" t="s">
        <v>334</v>
      </c>
      <c r="B117" s="17" t="s">
        <v>30</v>
      </c>
      <c r="C117" s="36" t="s">
        <v>335</v>
      </c>
      <c r="D117" s="52" t="s">
        <v>39</v>
      </c>
      <c r="E117" s="52">
        <v>0</v>
      </c>
      <c r="F117" s="54"/>
    </row>
    <row r="118" spans="1:6" s="2" customFormat="1" ht="120.75" customHeight="1" x14ac:dyDescent="0.2">
      <c r="A118" s="41" t="s">
        <v>75</v>
      </c>
      <c r="B118" s="17" t="s">
        <v>30</v>
      </c>
      <c r="C118" s="36" t="s">
        <v>76</v>
      </c>
      <c r="D118" s="52">
        <f>D119+D129+D126</f>
        <v>7330200</v>
      </c>
      <c r="E118" s="52">
        <f>E119+E129+E126</f>
        <v>1183090.19</v>
      </c>
      <c r="F118" s="54">
        <f t="shared" si="1"/>
        <v>6147109.8100000005</v>
      </c>
    </row>
    <row r="119" spans="1:6" s="2" customFormat="1" ht="243" customHeight="1" x14ac:dyDescent="0.2">
      <c r="A119" s="40" t="s">
        <v>77</v>
      </c>
      <c r="B119" s="17" t="s">
        <v>30</v>
      </c>
      <c r="C119" s="36" t="s">
        <v>78</v>
      </c>
      <c r="D119" s="52">
        <f>D120+D122+D124</f>
        <v>5389000</v>
      </c>
      <c r="E119" s="52">
        <f>E120+E122+E124</f>
        <v>775000.65</v>
      </c>
      <c r="F119" s="54">
        <f t="shared" si="1"/>
        <v>4613999.3499999996</v>
      </c>
    </row>
    <row r="120" spans="1:6" s="2" customFormat="1" ht="192.75" customHeight="1" x14ac:dyDescent="0.2">
      <c r="A120" s="41" t="s">
        <v>79</v>
      </c>
      <c r="B120" s="17" t="s">
        <v>30</v>
      </c>
      <c r="C120" s="36" t="s">
        <v>199</v>
      </c>
      <c r="D120" s="52">
        <f>D121</f>
        <v>3506200</v>
      </c>
      <c r="E120" s="52">
        <f>E121</f>
        <v>474308.02</v>
      </c>
      <c r="F120" s="54">
        <f t="shared" si="1"/>
        <v>3031891.98</v>
      </c>
    </row>
    <row r="121" spans="1:6" s="2" customFormat="1" ht="218.25" customHeight="1" x14ac:dyDescent="0.2">
      <c r="A121" s="40" t="s">
        <v>80</v>
      </c>
      <c r="B121" s="17" t="s">
        <v>30</v>
      </c>
      <c r="C121" s="36" t="s">
        <v>200</v>
      </c>
      <c r="D121" s="52">
        <v>3506200</v>
      </c>
      <c r="E121" s="52">
        <v>474308.02</v>
      </c>
      <c r="F121" s="54">
        <f t="shared" si="1"/>
        <v>3031891.98</v>
      </c>
    </row>
    <row r="122" spans="1:6" s="2" customFormat="1" ht="250.5" customHeight="1" x14ac:dyDescent="0.2">
      <c r="A122" s="40" t="s">
        <v>81</v>
      </c>
      <c r="B122" s="17" t="s">
        <v>30</v>
      </c>
      <c r="C122" s="36" t="s">
        <v>201</v>
      </c>
      <c r="D122" s="52">
        <f>D123</f>
        <v>105500</v>
      </c>
      <c r="E122" s="52">
        <f>E123</f>
        <v>88873.59</v>
      </c>
      <c r="F122" s="54">
        <f t="shared" si="1"/>
        <v>16626.410000000003</v>
      </c>
    </row>
    <row r="123" spans="1:6" s="2" customFormat="1" ht="231.75" customHeight="1" x14ac:dyDescent="0.2">
      <c r="A123" s="41" t="s">
        <v>82</v>
      </c>
      <c r="B123" s="17" t="s">
        <v>30</v>
      </c>
      <c r="C123" s="36" t="s">
        <v>202</v>
      </c>
      <c r="D123" s="52">
        <v>105500</v>
      </c>
      <c r="E123" s="52">
        <v>88873.59</v>
      </c>
      <c r="F123" s="54">
        <f t="shared" si="1"/>
        <v>16626.410000000003</v>
      </c>
    </row>
    <row r="124" spans="1:6" s="1" customFormat="1" ht="123" customHeight="1" x14ac:dyDescent="0.2">
      <c r="A124" s="38" t="s">
        <v>83</v>
      </c>
      <c r="B124" s="16" t="s">
        <v>30</v>
      </c>
      <c r="C124" s="35" t="s">
        <v>203</v>
      </c>
      <c r="D124" s="52">
        <f>D125</f>
        <v>1777300</v>
      </c>
      <c r="E124" s="52">
        <f>E125</f>
        <v>211819.04</v>
      </c>
      <c r="F124" s="53">
        <f t="shared" si="1"/>
        <v>1565480.96</v>
      </c>
    </row>
    <row r="125" spans="1:6" s="1" customFormat="1" ht="115.5" customHeight="1" x14ac:dyDescent="0.2">
      <c r="A125" s="38" t="s">
        <v>84</v>
      </c>
      <c r="B125" s="16" t="s">
        <v>30</v>
      </c>
      <c r="C125" s="35" t="s">
        <v>204</v>
      </c>
      <c r="D125" s="65">
        <v>1777300</v>
      </c>
      <c r="E125" s="52">
        <v>211819.04</v>
      </c>
      <c r="F125" s="53">
        <f t="shared" si="1"/>
        <v>1565480.96</v>
      </c>
    </row>
    <row r="126" spans="1:6" s="1" customFormat="1" ht="78" customHeight="1" x14ac:dyDescent="0.2">
      <c r="A126" s="38" t="s">
        <v>85</v>
      </c>
      <c r="B126" s="16" t="s">
        <v>30</v>
      </c>
      <c r="C126" s="35" t="s">
        <v>205</v>
      </c>
      <c r="D126" s="65">
        <f>D127</f>
        <v>90000</v>
      </c>
      <c r="E126" s="52">
        <f>E127</f>
        <v>0</v>
      </c>
      <c r="F126" s="53">
        <f t="shared" si="1"/>
        <v>90000</v>
      </c>
    </row>
    <row r="127" spans="1:6" s="1" customFormat="1" ht="146.25" customHeight="1" x14ac:dyDescent="0.2">
      <c r="A127" s="38" t="s">
        <v>86</v>
      </c>
      <c r="B127" s="16" t="s">
        <v>30</v>
      </c>
      <c r="C127" s="35" t="s">
        <v>206</v>
      </c>
      <c r="D127" s="65">
        <f>D128</f>
        <v>90000</v>
      </c>
      <c r="E127" s="52">
        <f>E128</f>
        <v>0</v>
      </c>
      <c r="F127" s="53">
        <f t="shared" si="1"/>
        <v>90000</v>
      </c>
    </row>
    <row r="128" spans="1:6" s="1" customFormat="1" ht="156.75" customHeight="1" x14ac:dyDescent="0.2">
      <c r="A128" s="38" t="s">
        <v>87</v>
      </c>
      <c r="B128" s="16" t="s">
        <v>30</v>
      </c>
      <c r="C128" s="35" t="s">
        <v>207</v>
      </c>
      <c r="D128" s="65">
        <v>90000</v>
      </c>
      <c r="E128" s="52">
        <v>0</v>
      </c>
      <c r="F128" s="53">
        <f t="shared" si="1"/>
        <v>90000</v>
      </c>
    </row>
    <row r="129" spans="1:6" s="1" customFormat="1" ht="244.5" customHeight="1" x14ac:dyDescent="0.2">
      <c r="A129" s="39" t="s">
        <v>88</v>
      </c>
      <c r="B129" s="16" t="s">
        <v>30</v>
      </c>
      <c r="C129" s="35" t="s">
        <v>208</v>
      </c>
      <c r="D129" s="65">
        <f>D130+D132</f>
        <v>1851200</v>
      </c>
      <c r="E129" s="52">
        <f>E130+E132</f>
        <v>408089.54</v>
      </c>
      <c r="F129" s="53">
        <f t="shared" si="1"/>
        <v>1443110.46</v>
      </c>
    </row>
    <row r="130" spans="1:6" s="1" customFormat="1" ht="225" customHeight="1" x14ac:dyDescent="0.2">
      <c r="A130" s="39" t="s">
        <v>89</v>
      </c>
      <c r="B130" s="16" t="s">
        <v>30</v>
      </c>
      <c r="C130" s="35" t="s">
        <v>209</v>
      </c>
      <c r="D130" s="65">
        <f>D131</f>
        <v>780000</v>
      </c>
      <c r="E130" s="52">
        <f>E131</f>
        <v>59745.86</v>
      </c>
      <c r="F130" s="53">
        <f t="shared" si="1"/>
        <v>720254.14</v>
      </c>
    </row>
    <row r="131" spans="1:6" s="1" customFormat="1" ht="216.75" customHeight="1" x14ac:dyDescent="0.2">
      <c r="A131" s="38" t="s">
        <v>90</v>
      </c>
      <c r="B131" s="16" t="s">
        <v>30</v>
      </c>
      <c r="C131" s="35" t="s">
        <v>210</v>
      </c>
      <c r="D131" s="65">
        <v>780000</v>
      </c>
      <c r="E131" s="52">
        <v>59745.86</v>
      </c>
      <c r="F131" s="53">
        <f t="shared" si="1"/>
        <v>720254.14</v>
      </c>
    </row>
    <row r="132" spans="1:6" s="1" customFormat="1" ht="308.25" customHeight="1" x14ac:dyDescent="0.2">
      <c r="A132" s="38" t="s">
        <v>341</v>
      </c>
      <c r="B132" s="16" t="s">
        <v>30</v>
      </c>
      <c r="C132" s="35" t="s">
        <v>342</v>
      </c>
      <c r="D132" s="65">
        <f>D133</f>
        <v>1071200</v>
      </c>
      <c r="E132" s="52">
        <f>E133</f>
        <v>348343.68</v>
      </c>
      <c r="F132" s="53">
        <f t="shared" si="1"/>
        <v>722856.32000000007</v>
      </c>
    </row>
    <row r="133" spans="1:6" s="1" customFormat="1" ht="288.75" customHeight="1" x14ac:dyDescent="0.2">
      <c r="A133" s="38" t="s">
        <v>339</v>
      </c>
      <c r="B133" s="16" t="s">
        <v>30</v>
      </c>
      <c r="C133" s="35" t="s">
        <v>340</v>
      </c>
      <c r="D133" s="65">
        <v>1071200</v>
      </c>
      <c r="E133" s="52">
        <v>348343.68</v>
      </c>
      <c r="F133" s="53">
        <f t="shared" si="1"/>
        <v>722856.32000000007</v>
      </c>
    </row>
    <row r="134" spans="1:6" s="1" customFormat="1" ht="90.75" customHeight="1" x14ac:dyDescent="0.2">
      <c r="A134" s="38" t="s">
        <v>91</v>
      </c>
      <c r="B134" s="16" t="s">
        <v>30</v>
      </c>
      <c r="C134" s="35" t="s">
        <v>211</v>
      </c>
      <c r="D134" s="65">
        <f t="shared" ref="D134:E136" si="2">D135</f>
        <v>4157000</v>
      </c>
      <c r="E134" s="52">
        <f t="shared" si="2"/>
        <v>4273428.21</v>
      </c>
      <c r="F134" s="53" t="str">
        <f t="shared" si="1"/>
        <v>-</v>
      </c>
    </row>
    <row r="135" spans="1:6" s="1" customFormat="1" ht="48.75" customHeight="1" x14ac:dyDescent="0.2">
      <c r="A135" s="38" t="s">
        <v>92</v>
      </c>
      <c r="B135" s="16" t="s">
        <v>30</v>
      </c>
      <c r="C135" s="35" t="s">
        <v>212</v>
      </c>
      <c r="D135" s="65">
        <f t="shared" si="2"/>
        <v>4157000</v>
      </c>
      <c r="E135" s="52">
        <f t="shared" si="2"/>
        <v>4273428.21</v>
      </c>
      <c r="F135" s="53" t="str">
        <f t="shared" si="1"/>
        <v>-</v>
      </c>
    </row>
    <row r="136" spans="1:6" s="1" customFormat="1" ht="48" customHeight="1" x14ac:dyDescent="0.2">
      <c r="A136" s="38" t="s">
        <v>92</v>
      </c>
      <c r="B136" s="16" t="s">
        <v>30</v>
      </c>
      <c r="C136" s="35" t="s">
        <v>213</v>
      </c>
      <c r="D136" s="65">
        <f t="shared" si="2"/>
        <v>4157000</v>
      </c>
      <c r="E136" s="52">
        <f t="shared" si="2"/>
        <v>4273428.21</v>
      </c>
      <c r="F136" s="53" t="str">
        <f t="shared" si="1"/>
        <v>-</v>
      </c>
    </row>
    <row r="137" spans="1:6" s="1" customFormat="1" ht="75.75" customHeight="1" x14ac:dyDescent="0.2">
      <c r="A137" s="38" t="s">
        <v>93</v>
      </c>
      <c r="B137" s="16" t="s">
        <v>30</v>
      </c>
      <c r="C137" s="35" t="s">
        <v>214</v>
      </c>
      <c r="D137" s="65">
        <v>4157000</v>
      </c>
      <c r="E137" s="52">
        <v>4273428.21</v>
      </c>
      <c r="F137" s="53" t="str">
        <f t="shared" si="1"/>
        <v>-</v>
      </c>
    </row>
    <row r="138" spans="1:6" s="1" customFormat="1" ht="93" customHeight="1" x14ac:dyDescent="0.2">
      <c r="A138" s="38" t="s">
        <v>94</v>
      </c>
      <c r="B138" s="16" t="s">
        <v>30</v>
      </c>
      <c r="C138" s="35" t="s">
        <v>95</v>
      </c>
      <c r="D138" s="65">
        <f>D146+D153+D142</f>
        <v>0</v>
      </c>
      <c r="E138" s="65">
        <f>E146+E153+E142</f>
        <v>186801.3</v>
      </c>
      <c r="F138" s="53" t="str">
        <f t="shared" si="1"/>
        <v>-</v>
      </c>
    </row>
    <row r="139" spans="1:6" s="2" customFormat="1" ht="95.25" hidden="1" customHeight="1" x14ac:dyDescent="0.2">
      <c r="A139" s="40" t="s">
        <v>96</v>
      </c>
      <c r="B139" s="17" t="s">
        <v>30</v>
      </c>
      <c r="C139" s="36" t="s">
        <v>215</v>
      </c>
      <c r="D139" s="52">
        <f>D140</f>
        <v>0</v>
      </c>
      <c r="E139" s="52">
        <f>E140</f>
        <v>0</v>
      </c>
      <c r="F139" s="53" t="str">
        <f t="shared" si="1"/>
        <v>-</v>
      </c>
    </row>
    <row r="140" spans="1:6" s="2" customFormat="1" ht="121.5" hidden="1" customHeight="1" x14ac:dyDescent="0.2">
      <c r="A140" s="40" t="s">
        <v>97</v>
      </c>
      <c r="B140" s="17" t="s">
        <v>30</v>
      </c>
      <c r="C140" s="36" t="s">
        <v>216</v>
      </c>
      <c r="D140" s="52">
        <f>D141</f>
        <v>0</v>
      </c>
      <c r="E140" s="52">
        <f>E141</f>
        <v>0</v>
      </c>
      <c r="F140" s="53" t="str">
        <f t="shared" si="1"/>
        <v>-</v>
      </c>
    </row>
    <row r="141" spans="1:6" s="2" customFormat="1" ht="117" hidden="1" customHeight="1" x14ac:dyDescent="0.2">
      <c r="A141" s="40" t="s">
        <v>98</v>
      </c>
      <c r="B141" s="17" t="s">
        <v>30</v>
      </c>
      <c r="C141" s="36" t="s">
        <v>217</v>
      </c>
      <c r="D141" s="52">
        <v>0</v>
      </c>
      <c r="E141" s="52">
        <v>0</v>
      </c>
      <c r="F141" s="53" t="str">
        <f t="shared" si="1"/>
        <v>-</v>
      </c>
    </row>
    <row r="142" spans="1:6" s="2" customFormat="1" ht="219" hidden="1" customHeight="1" x14ac:dyDescent="0.2">
      <c r="A142" s="40" t="s">
        <v>96</v>
      </c>
      <c r="B142" s="17" t="s">
        <v>30</v>
      </c>
      <c r="C142" s="36" t="s">
        <v>215</v>
      </c>
      <c r="D142" s="52">
        <f>D143</f>
        <v>0</v>
      </c>
      <c r="E142" s="52">
        <f>E143</f>
        <v>0</v>
      </c>
      <c r="F142" s="53" t="str">
        <f t="shared" si="1"/>
        <v>-</v>
      </c>
    </row>
    <row r="143" spans="1:6" s="2" customFormat="1" ht="276.75" hidden="1" customHeight="1" x14ac:dyDescent="0.2">
      <c r="A143" s="40" t="s">
        <v>97</v>
      </c>
      <c r="B143" s="17" t="s">
        <v>30</v>
      </c>
      <c r="C143" s="36" t="s">
        <v>216</v>
      </c>
      <c r="D143" s="52">
        <f>D144</f>
        <v>0</v>
      </c>
      <c r="E143" s="52">
        <f>E145+E144</f>
        <v>0</v>
      </c>
      <c r="F143" s="53" t="str">
        <f t="shared" si="1"/>
        <v>-</v>
      </c>
    </row>
    <row r="144" spans="1:6" s="2" customFormat="1" ht="256.5" hidden="1" customHeight="1" x14ac:dyDescent="0.2">
      <c r="A144" s="40" t="s">
        <v>371</v>
      </c>
      <c r="B144" s="17" t="s">
        <v>30</v>
      </c>
      <c r="C144" s="36" t="s">
        <v>372</v>
      </c>
      <c r="D144" s="52">
        <v>0</v>
      </c>
      <c r="E144" s="52">
        <v>0</v>
      </c>
      <c r="F144" s="53" t="str">
        <f t="shared" si="1"/>
        <v>-</v>
      </c>
    </row>
    <row r="145" spans="1:6" s="2" customFormat="1" ht="287.25" hidden="1" customHeight="1" x14ac:dyDescent="0.2">
      <c r="A145" s="40" t="s">
        <v>98</v>
      </c>
      <c r="B145" s="17" t="s">
        <v>30</v>
      </c>
      <c r="C145" s="36" t="s">
        <v>217</v>
      </c>
      <c r="D145" s="52">
        <v>0</v>
      </c>
      <c r="E145" s="52">
        <v>0</v>
      </c>
      <c r="F145" s="54" t="str">
        <f t="shared" si="1"/>
        <v>-</v>
      </c>
    </row>
    <row r="146" spans="1:6" s="1" customFormat="1" ht="127.5" customHeight="1" x14ac:dyDescent="0.2">
      <c r="A146" s="38" t="s">
        <v>99</v>
      </c>
      <c r="B146" s="16" t="s">
        <v>30</v>
      </c>
      <c r="C146" s="35" t="s">
        <v>218</v>
      </c>
      <c r="D146" s="65">
        <f>D147+D149</f>
        <v>0</v>
      </c>
      <c r="E146" s="52">
        <f>E147+E151</f>
        <v>114089.25</v>
      </c>
      <c r="F146" s="53" t="str">
        <f t="shared" si="1"/>
        <v>-</v>
      </c>
    </row>
    <row r="147" spans="1:6" s="1" customFormat="1" ht="123.75" customHeight="1" x14ac:dyDescent="0.2">
      <c r="A147" s="38" t="s">
        <v>100</v>
      </c>
      <c r="B147" s="16" t="s">
        <v>30</v>
      </c>
      <c r="C147" s="35" t="s">
        <v>219</v>
      </c>
      <c r="D147" s="65">
        <f>D148</f>
        <v>0</v>
      </c>
      <c r="E147" s="52">
        <f>E148</f>
        <v>114089.25</v>
      </c>
      <c r="F147" s="53" t="str">
        <f t="shared" ref="F147:F213" si="3">IF(OR(D147="-",IF(E147="-",0,E147)&gt;=IF(D147="-",0,D147)),"-",IF(D147="-",0,D147)-IF(E147="-",0,E147))</f>
        <v>-</v>
      </c>
    </row>
    <row r="148" spans="1:6" s="1" customFormat="1" ht="144" customHeight="1" x14ac:dyDescent="0.2">
      <c r="A148" s="38" t="s">
        <v>101</v>
      </c>
      <c r="B148" s="16" t="s">
        <v>30</v>
      </c>
      <c r="C148" s="35" t="s">
        <v>220</v>
      </c>
      <c r="D148" s="65">
        <v>0</v>
      </c>
      <c r="E148" s="52">
        <v>114089.25</v>
      </c>
      <c r="F148" s="53" t="str">
        <f t="shared" si="3"/>
        <v>-</v>
      </c>
    </row>
    <row r="149" spans="1:6" s="1" customFormat="1" ht="37.9" hidden="1" customHeight="1" x14ac:dyDescent="0.2">
      <c r="A149" s="38" t="s">
        <v>149</v>
      </c>
      <c r="B149" s="16" t="s">
        <v>30</v>
      </c>
      <c r="C149" s="35" t="s">
        <v>221</v>
      </c>
      <c r="D149" s="65">
        <f>D150</f>
        <v>0</v>
      </c>
      <c r="E149" s="52">
        <f>E150</f>
        <v>0</v>
      </c>
      <c r="F149" s="53" t="s">
        <v>39</v>
      </c>
    </row>
    <row r="150" spans="1:6" s="1" customFormat="1" ht="48" hidden="1" customHeight="1" x14ac:dyDescent="0.2">
      <c r="A150" s="38" t="s">
        <v>150</v>
      </c>
      <c r="B150" s="16" t="s">
        <v>30</v>
      </c>
      <c r="C150" s="35" t="s">
        <v>222</v>
      </c>
      <c r="D150" s="65">
        <v>0</v>
      </c>
      <c r="E150" s="52">
        <v>0</v>
      </c>
      <c r="F150" s="53" t="s">
        <v>39</v>
      </c>
    </row>
    <row r="151" spans="1:6" s="3" customFormat="1" ht="62.45" hidden="1" customHeight="1" x14ac:dyDescent="0.2">
      <c r="A151" s="38" t="s">
        <v>149</v>
      </c>
      <c r="B151" s="16" t="s">
        <v>30</v>
      </c>
      <c r="C151" s="35" t="s">
        <v>221</v>
      </c>
      <c r="D151" s="65">
        <v>0</v>
      </c>
      <c r="E151" s="52">
        <f>E152</f>
        <v>0</v>
      </c>
      <c r="F151" s="53" t="s">
        <v>39</v>
      </c>
    </row>
    <row r="152" spans="1:6" s="2" customFormat="1" ht="58.9" hidden="1" customHeight="1" x14ac:dyDescent="0.2">
      <c r="A152" s="41" t="s">
        <v>150</v>
      </c>
      <c r="B152" s="17" t="s">
        <v>30</v>
      </c>
      <c r="C152" s="36" t="s">
        <v>222</v>
      </c>
      <c r="D152" s="52">
        <v>0</v>
      </c>
      <c r="E152" s="52">
        <v>0</v>
      </c>
      <c r="F152" s="54" t="s">
        <v>39</v>
      </c>
    </row>
    <row r="153" spans="1:6" s="1" customFormat="1" ht="207" customHeight="1" x14ac:dyDescent="0.2">
      <c r="A153" s="38" t="s">
        <v>102</v>
      </c>
      <c r="B153" s="16" t="s">
        <v>30</v>
      </c>
      <c r="C153" s="35" t="s">
        <v>223</v>
      </c>
      <c r="D153" s="65">
        <f>D154</f>
        <v>0</v>
      </c>
      <c r="E153" s="52">
        <f>E154</f>
        <v>72712.05</v>
      </c>
      <c r="F153" s="53" t="str">
        <f t="shared" si="3"/>
        <v>-</v>
      </c>
    </row>
    <row r="154" spans="1:6" s="1" customFormat="1" ht="185.25" customHeight="1" x14ac:dyDescent="0.2">
      <c r="A154" s="38" t="s">
        <v>103</v>
      </c>
      <c r="B154" s="16" t="s">
        <v>30</v>
      </c>
      <c r="C154" s="35" t="s">
        <v>224</v>
      </c>
      <c r="D154" s="65">
        <f>D155</f>
        <v>0</v>
      </c>
      <c r="E154" s="52">
        <f>E155</f>
        <v>72712.05</v>
      </c>
      <c r="F154" s="53" t="str">
        <f t="shared" si="3"/>
        <v>-</v>
      </c>
    </row>
    <row r="155" spans="1:6" s="1" customFormat="1" ht="243" customHeight="1" x14ac:dyDescent="0.2">
      <c r="A155" s="39" t="s">
        <v>104</v>
      </c>
      <c r="B155" s="16" t="s">
        <v>30</v>
      </c>
      <c r="C155" s="35" t="s">
        <v>225</v>
      </c>
      <c r="D155" s="65">
        <v>0</v>
      </c>
      <c r="E155" s="52">
        <v>72712.05</v>
      </c>
      <c r="F155" s="53" t="str">
        <f t="shared" si="3"/>
        <v>-</v>
      </c>
    </row>
    <row r="156" spans="1:6" s="1" customFormat="1" ht="48" customHeight="1" x14ac:dyDescent="0.2">
      <c r="A156" s="38" t="s">
        <v>105</v>
      </c>
      <c r="B156" s="16" t="s">
        <v>30</v>
      </c>
      <c r="C156" s="35" t="s">
        <v>106</v>
      </c>
      <c r="D156" s="65">
        <f>D160+D162+D174</f>
        <v>130800</v>
      </c>
      <c r="E156" s="65">
        <f>E160+E162+E174</f>
        <v>37542.43</v>
      </c>
      <c r="F156" s="53">
        <f t="shared" si="3"/>
        <v>93257.57</v>
      </c>
    </row>
    <row r="157" spans="1:6" s="1" customFormat="1" ht="51.6" hidden="1" customHeight="1" x14ac:dyDescent="0.2">
      <c r="A157" s="38" t="s">
        <v>153</v>
      </c>
      <c r="B157" s="16" t="s">
        <v>30</v>
      </c>
      <c r="C157" s="35" t="s">
        <v>226</v>
      </c>
      <c r="D157" s="65" t="s">
        <v>39</v>
      </c>
      <c r="E157" s="52">
        <v>0</v>
      </c>
      <c r="F157" s="53" t="str">
        <f t="shared" si="3"/>
        <v>-</v>
      </c>
    </row>
    <row r="158" spans="1:6" s="1" customFormat="1" ht="49.9" hidden="1" customHeight="1" x14ac:dyDescent="0.2">
      <c r="A158" s="38" t="s">
        <v>154</v>
      </c>
      <c r="B158" s="16" t="s">
        <v>30</v>
      </c>
      <c r="C158" s="35" t="s">
        <v>227</v>
      </c>
      <c r="D158" s="65" t="s">
        <v>39</v>
      </c>
      <c r="E158" s="52">
        <v>0</v>
      </c>
      <c r="F158" s="53" t="str">
        <f t="shared" si="3"/>
        <v>-</v>
      </c>
    </row>
    <row r="159" spans="1:6" s="1" customFormat="1" ht="77.45" hidden="1" customHeight="1" x14ac:dyDescent="0.2">
      <c r="A159" s="38" t="s">
        <v>155</v>
      </c>
      <c r="B159" s="16" t="s">
        <v>30</v>
      </c>
      <c r="C159" s="35" t="s">
        <v>228</v>
      </c>
      <c r="D159" s="65" t="s">
        <v>39</v>
      </c>
      <c r="E159" s="52">
        <v>0</v>
      </c>
      <c r="F159" s="53" t="str">
        <f t="shared" si="3"/>
        <v>-</v>
      </c>
    </row>
    <row r="160" spans="1:6" s="1" customFormat="1" ht="130.5" hidden="1" customHeight="1" x14ac:dyDescent="0.2">
      <c r="A160" s="38" t="s">
        <v>302</v>
      </c>
      <c r="B160" s="16" t="s">
        <v>30</v>
      </c>
      <c r="C160" s="35" t="s">
        <v>303</v>
      </c>
      <c r="D160" s="65">
        <f>D161</f>
        <v>0</v>
      </c>
      <c r="E160" s="52">
        <f>E161</f>
        <v>0</v>
      </c>
      <c r="F160" s="53" t="str">
        <f t="shared" si="3"/>
        <v>-</v>
      </c>
    </row>
    <row r="161" spans="1:6" s="1" customFormat="1" ht="153.75" hidden="1" customHeight="1" x14ac:dyDescent="0.2">
      <c r="A161" s="38" t="s">
        <v>304</v>
      </c>
      <c r="B161" s="16" t="s">
        <v>30</v>
      </c>
      <c r="C161" s="35" t="s">
        <v>305</v>
      </c>
      <c r="D161" s="65">
        <v>0</v>
      </c>
      <c r="E161" s="52">
        <v>0</v>
      </c>
      <c r="F161" s="53" t="str">
        <f t="shared" si="3"/>
        <v>-</v>
      </c>
    </row>
    <row r="162" spans="1:6" s="2" customFormat="1" ht="328.5" customHeight="1" x14ac:dyDescent="0.2">
      <c r="A162" s="42" t="s">
        <v>298</v>
      </c>
      <c r="B162" s="17" t="s">
        <v>30</v>
      </c>
      <c r="C162" s="36" t="s">
        <v>351</v>
      </c>
      <c r="D162" s="52">
        <f>D163+D165</f>
        <v>130800</v>
      </c>
      <c r="E162" s="52">
        <f>E163+E165</f>
        <v>37542.43</v>
      </c>
      <c r="F162" s="53">
        <f t="shared" si="3"/>
        <v>93257.57</v>
      </c>
    </row>
    <row r="163" spans="1:6" s="1" customFormat="1" ht="156.75" customHeight="1" x14ac:dyDescent="0.2">
      <c r="A163" s="38" t="s">
        <v>323</v>
      </c>
      <c r="B163" s="16" t="s">
        <v>30</v>
      </c>
      <c r="C163" s="35" t="s">
        <v>324</v>
      </c>
      <c r="D163" s="65">
        <f>D164</f>
        <v>0</v>
      </c>
      <c r="E163" s="52">
        <f>E164</f>
        <v>5708.15</v>
      </c>
      <c r="F163" s="53" t="s">
        <v>39</v>
      </c>
    </row>
    <row r="164" spans="1:6" s="1" customFormat="1" ht="224.25" customHeight="1" x14ac:dyDescent="0.2">
      <c r="A164" s="38" t="s">
        <v>321</v>
      </c>
      <c r="B164" s="16" t="s">
        <v>30</v>
      </c>
      <c r="C164" s="35" t="s">
        <v>322</v>
      </c>
      <c r="D164" s="65">
        <v>0</v>
      </c>
      <c r="E164" s="52">
        <v>5708.15</v>
      </c>
      <c r="F164" s="53" t="s">
        <v>39</v>
      </c>
    </row>
    <row r="165" spans="1:6" s="2" customFormat="1" ht="248.25" customHeight="1" x14ac:dyDescent="0.2">
      <c r="A165" s="42" t="s">
        <v>299</v>
      </c>
      <c r="B165" s="17" t="s">
        <v>30</v>
      </c>
      <c r="C165" s="36" t="s">
        <v>287</v>
      </c>
      <c r="D165" s="52">
        <f>D166</f>
        <v>130800</v>
      </c>
      <c r="E165" s="52">
        <f>E166</f>
        <v>31834.28</v>
      </c>
      <c r="F165" s="54">
        <f t="shared" si="3"/>
        <v>98965.72</v>
      </c>
    </row>
    <row r="166" spans="1:6" s="2" customFormat="1" ht="214.5" customHeight="1" x14ac:dyDescent="0.2">
      <c r="A166" s="41" t="s">
        <v>285</v>
      </c>
      <c r="B166" s="17" t="s">
        <v>30</v>
      </c>
      <c r="C166" s="36" t="s">
        <v>286</v>
      </c>
      <c r="D166" s="52">
        <v>130800</v>
      </c>
      <c r="E166" s="52">
        <v>31834.28</v>
      </c>
      <c r="F166" s="54">
        <f t="shared" si="3"/>
        <v>98965.72</v>
      </c>
    </row>
    <row r="167" spans="1:6" s="2" customFormat="1" ht="26.45" hidden="1" customHeight="1" x14ac:dyDescent="0.2">
      <c r="A167" s="41" t="s">
        <v>289</v>
      </c>
      <c r="B167" s="17" t="s">
        <v>30</v>
      </c>
      <c r="C167" s="36" t="s">
        <v>290</v>
      </c>
      <c r="D167" s="52">
        <f>D168</f>
        <v>0</v>
      </c>
      <c r="E167" s="52">
        <f>E168</f>
        <v>0</v>
      </c>
      <c r="F167" s="54" t="str">
        <f t="shared" si="3"/>
        <v>-</v>
      </c>
    </row>
    <row r="168" spans="1:6" s="2" customFormat="1" ht="69" hidden="1" customHeight="1" x14ac:dyDescent="0.2">
      <c r="A168" s="41" t="s">
        <v>291</v>
      </c>
      <c r="B168" s="17" t="s">
        <v>30</v>
      </c>
      <c r="C168" s="36" t="s">
        <v>292</v>
      </c>
      <c r="D168" s="52"/>
      <c r="E168" s="52">
        <f>E169</f>
        <v>0</v>
      </c>
      <c r="F168" s="54" t="str">
        <f t="shared" si="3"/>
        <v>-</v>
      </c>
    </row>
    <row r="169" spans="1:6" s="2" customFormat="1" ht="63" hidden="1" customHeight="1" x14ac:dyDescent="0.2">
      <c r="A169" s="41" t="s">
        <v>293</v>
      </c>
      <c r="B169" s="17" t="s">
        <v>30</v>
      </c>
      <c r="C169" s="36" t="s">
        <v>294</v>
      </c>
      <c r="D169" s="52"/>
      <c r="E169" s="52">
        <f>E170</f>
        <v>0</v>
      </c>
      <c r="F169" s="54" t="str">
        <f t="shared" si="3"/>
        <v>-</v>
      </c>
    </row>
    <row r="170" spans="1:6" s="2" customFormat="1" ht="109.9" hidden="1" customHeight="1" x14ac:dyDescent="0.2">
      <c r="A170" s="41" t="s">
        <v>288</v>
      </c>
      <c r="B170" s="17" t="s">
        <v>30</v>
      </c>
      <c r="C170" s="36" t="s">
        <v>295</v>
      </c>
      <c r="D170" s="52">
        <v>0</v>
      </c>
      <c r="E170" s="52">
        <f>11876.04-11876.04</f>
        <v>0</v>
      </c>
      <c r="F170" s="54" t="str">
        <f t="shared" si="3"/>
        <v>-</v>
      </c>
    </row>
    <row r="171" spans="1:6" s="2" customFormat="1" ht="38.450000000000003" hidden="1" customHeight="1" x14ac:dyDescent="0.2">
      <c r="A171" s="41" t="s">
        <v>289</v>
      </c>
      <c r="B171" s="17" t="s">
        <v>30</v>
      </c>
      <c r="C171" s="36" t="s">
        <v>290</v>
      </c>
      <c r="D171" s="52" t="s">
        <v>39</v>
      </c>
      <c r="E171" s="52">
        <f>E172</f>
        <v>0</v>
      </c>
      <c r="F171" s="54" t="str">
        <f t="shared" si="3"/>
        <v>-</v>
      </c>
    </row>
    <row r="172" spans="1:6" s="2" customFormat="1" ht="93" hidden="1" customHeight="1" x14ac:dyDescent="0.2">
      <c r="A172" s="41" t="s">
        <v>291</v>
      </c>
      <c r="B172" s="17" t="s">
        <v>30</v>
      </c>
      <c r="C172" s="36" t="s">
        <v>292</v>
      </c>
      <c r="D172" s="52" t="s">
        <v>39</v>
      </c>
      <c r="E172" s="52">
        <f>E173</f>
        <v>0</v>
      </c>
      <c r="F172" s="54" t="str">
        <f t="shared" si="3"/>
        <v>-</v>
      </c>
    </row>
    <row r="173" spans="1:6" s="2" customFormat="1" ht="161.44999999999999" hidden="1" customHeight="1" x14ac:dyDescent="0.2">
      <c r="A173" s="41" t="s">
        <v>307</v>
      </c>
      <c r="B173" s="17" t="s">
        <v>30</v>
      </c>
      <c r="C173" s="36" t="s">
        <v>306</v>
      </c>
      <c r="D173" s="52" t="s">
        <v>39</v>
      </c>
      <c r="E173" s="52">
        <v>0</v>
      </c>
      <c r="F173" s="54" t="str">
        <f t="shared" si="3"/>
        <v>-</v>
      </c>
    </row>
    <row r="174" spans="1:6" s="2" customFormat="1" ht="77.25" hidden="1" customHeight="1" x14ac:dyDescent="0.2">
      <c r="A174" s="41" t="s">
        <v>338</v>
      </c>
      <c r="B174" s="17" t="s">
        <v>30</v>
      </c>
      <c r="C174" s="36" t="s">
        <v>290</v>
      </c>
      <c r="D174" s="52">
        <f>D175+D177</f>
        <v>0</v>
      </c>
      <c r="E174" s="52">
        <f>E175+E177</f>
        <v>0</v>
      </c>
      <c r="F174" s="54" t="str">
        <f t="shared" si="3"/>
        <v>-</v>
      </c>
    </row>
    <row r="175" spans="1:6" s="2" customFormat="1" ht="246" hidden="1" customHeight="1" x14ac:dyDescent="0.2">
      <c r="A175" s="41" t="s">
        <v>336</v>
      </c>
      <c r="B175" s="17" t="s">
        <v>30</v>
      </c>
      <c r="C175" s="36" t="s">
        <v>337</v>
      </c>
      <c r="D175" s="52">
        <f>D176</f>
        <v>0</v>
      </c>
      <c r="E175" s="52">
        <f>E176</f>
        <v>0</v>
      </c>
      <c r="F175" s="54" t="str">
        <f t="shared" si="3"/>
        <v>-</v>
      </c>
    </row>
    <row r="176" spans="1:6" s="2" customFormat="1" ht="177.75" hidden="1" customHeight="1" x14ac:dyDescent="0.2">
      <c r="A176" s="41" t="s">
        <v>349</v>
      </c>
      <c r="B176" s="17" t="s">
        <v>30</v>
      </c>
      <c r="C176" s="36" t="s">
        <v>350</v>
      </c>
      <c r="D176" s="52">
        <v>0</v>
      </c>
      <c r="E176" s="52">
        <v>0</v>
      </c>
      <c r="F176" s="54" t="str">
        <f t="shared" si="3"/>
        <v>-</v>
      </c>
    </row>
    <row r="177" spans="1:6" s="2" customFormat="1" ht="213.75" hidden="1" customHeight="1" x14ac:dyDescent="0.2">
      <c r="A177" s="43" t="s">
        <v>354</v>
      </c>
      <c r="B177" s="18" t="s">
        <v>30</v>
      </c>
      <c r="C177" s="37" t="s">
        <v>292</v>
      </c>
      <c r="D177" s="52">
        <f>D178</f>
        <v>0</v>
      </c>
      <c r="E177" s="52">
        <f>E178</f>
        <v>0</v>
      </c>
      <c r="F177" s="54" t="str">
        <f t="shared" si="3"/>
        <v>-</v>
      </c>
    </row>
    <row r="178" spans="1:6" s="2" customFormat="1" ht="192.75" hidden="1" customHeight="1" x14ac:dyDescent="0.2">
      <c r="A178" s="43" t="s">
        <v>353</v>
      </c>
      <c r="B178" s="17" t="s">
        <v>30</v>
      </c>
      <c r="C178" s="36" t="s">
        <v>294</v>
      </c>
      <c r="D178" s="52">
        <f>D179</f>
        <v>0</v>
      </c>
      <c r="E178" s="52">
        <f>E179</f>
        <v>0</v>
      </c>
      <c r="F178" s="54" t="str">
        <f t="shared" si="3"/>
        <v>-</v>
      </c>
    </row>
    <row r="179" spans="1:6" s="2" customFormat="1" ht="260.25" hidden="1" customHeight="1" thickBot="1" x14ac:dyDescent="0.25">
      <c r="A179" s="44" t="s">
        <v>352</v>
      </c>
      <c r="B179" s="17" t="s">
        <v>30</v>
      </c>
      <c r="C179" s="36" t="s">
        <v>378</v>
      </c>
      <c r="D179" s="52">
        <v>0</v>
      </c>
      <c r="E179" s="52">
        <v>0</v>
      </c>
      <c r="F179" s="54" t="str">
        <f t="shared" si="3"/>
        <v>-</v>
      </c>
    </row>
    <row r="180" spans="1:6" s="1" customFormat="1" ht="49.5" hidden="1" customHeight="1" x14ac:dyDescent="0.2">
      <c r="A180" s="38" t="s">
        <v>107</v>
      </c>
      <c r="B180" s="16" t="s">
        <v>30</v>
      </c>
      <c r="C180" s="35" t="s">
        <v>229</v>
      </c>
      <c r="D180" s="65">
        <f>D183+D185</f>
        <v>0</v>
      </c>
      <c r="E180" s="52">
        <f>E183+E185+E181</f>
        <v>0</v>
      </c>
      <c r="F180" s="54" t="str">
        <f t="shared" si="3"/>
        <v>-</v>
      </c>
    </row>
    <row r="181" spans="1:6" s="1" customFormat="1" ht="52.5" hidden="1" customHeight="1" x14ac:dyDescent="0.2">
      <c r="A181" s="38" t="s">
        <v>151</v>
      </c>
      <c r="B181" s="16" t="s">
        <v>30</v>
      </c>
      <c r="C181" s="35" t="s">
        <v>230</v>
      </c>
      <c r="D181" s="65" t="s">
        <v>39</v>
      </c>
      <c r="E181" s="52">
        <f>E182</f>
        <v>0</v>
      </c>
      <c r="F181" s="54" t="str">
        <f t="shared" si="3"/>
        <v>-</v>
      </c>
    </row>
    <row r="182" spans="1:6" s="1" customFormat="1" ht="86.25" hidden="1" customHeight="1" x14ac:dyDescent="0.2">
      <c r="A182" s="38" t="s">
        <v>152</v>
      </c>
      <c r="B182" s="16" t="s">
        <v>30</v>
      </c>
      <c r="C182" s="35" t="s">
        <v>231</v>
      </c>
      <c r="D182" s="65" t="s">
        <v>39</v>
      </c>
      <c r="E182" s="52">
        <v>0</v>
      </c>
      <c r="F182" s="54" t="str">
        <f t="shared" si="3"/>
        <v>-</v>
      </c>
    </row>
    <row r="183" spans="1:6" s="1" customFormat="1" ht="54.75" hidden="1" customHeight="1" x14ac:dyDescent="0.2">
      <c r="A183" s="38" t="s">
        <v>108</v>
      </c>
      <c r="B183" s="16" t="s">
        <v>30</v>
      </c>
      <c r="C183" s="35" t="s">
        <v>232</v>
      </c>
      <c r="D183" s="65">
        <f>D184</f>
        <v>0</v>
      </c>
      <c r="E183" s="52">
        <f>E184</f>
        <v>0</v>
      </c>
      <c r="F183" s="54" t="str">
        <f t="shared" si="3"/>
        <v>-</v>
      </c>
    </row>
    <row r="184" spans="1:6" s="1" customFormat="1" ht="84.75" hidden="1" customHeight="1" x14ac:dyDescent="0.2">
      <c r="A184" s="38" t="s">
        <v>109</v>
      </c>
      <c r="B184" s="16" t="s">
        <v>30</v>
      </c>
      <c r="C184" s="35" t="s">
        <v>233</v>
      </c>
      <c r="D184" s="65">
        <v>0</v>
      </c>
      <c r="E184" s="52">
        <v>0</v>
      </c>
      <c r="F184" s="54" t="str">
        <f t="shared" si="3"/>
        <v>-</v>
      </c>
    </row>
    <row r="185" spans="1:6" s="1" customFormat="1" ht="65.25" hidden="1" customHeight="1" x14ac:dyDescent="0.2">
      <c r="A185" s="38" t="s">
        <v>311</v>
      </c>
      <c r="B185" s="16" t="s">
        <v>30</v>
      </c>
      <c r="C185" s="35" t="s">
        <v>312</v>
      </c>
      <c r="D185" s="65">
        <f>D186</f>
        <v>0</v>
      </c>
      <c r="E185" s="52">
        <f>E186</f>
        <v>0</v>
      </c>
      <c r="F185" s="53">
        <f>D185-E185</f>
        <v>0</v>
      </c>
    </row>
    <row r="186" spans="1:6" s="1" customFormat="1" ht="88.5" hidden="1" customHeight="1" x14ac:dyDescent="0.2">
      <c r="A186" s="38" t="s">
        <v>310</v>
      </c>
      <c r="B186" s="16" t="s">
        <v>30</v>
      </c>
      <c r="C186" s="35" t="s">
        <v>309</v>
      </c>
      <c r="D186" s="65">
        <f>D187+D188+D189+D190</f>
        <v>0</v>
      </c>
      <c r="E186" s="52">
        <f>E189+E190+E191+E192</f>
        <v>0</v>
      </c>
      <c r="F186" s="53">
        <f>D186-E186</f>
        <v>0</v>
      </c>
    </row>
    <row r="187" spans="1:6" s="1" customFormat="1" ht="78" hidden="1" customHeight="1" x14ac:dyDescent="0.2">
      <c r="A187" s="38" t="s">
        <v>313</v>
      </c>
      <c r="B187" s="16" t="s">
        <v>30</v>
      </c>
      <c r="C187" s="35" t="s">
        <v>314</v>
      </c>
      <c r="D187" s="65">
        <v>0</v>
      </c>
      <c r="E187" s="52">
        <v>0</v>
      </c>
      <c r="F187" s="53">
        <f t="shared" ref="F187:F192" si="4">D187-E187</f>
        <v>0</v>
      </c>
    </row>
    <row r="188" spans="1:6" s="1" customFormat="1" ht="77.45" hidden="1" customHeight="1" x14ac:dyDescent="0.2">
      <c r="A188" s="38" t="s">
        <v>315</v>
      </c>
      <c r="B188" s="16" t="s">
        <v>30</v>
      </c>
      <c r="C188" s="35" t="s">
        <v>316</v>
      </c>
      <c r="D188" s="65">
        <v>0</v>
      </c>
      <c r="E188" s="52">
        <v>0</v>
      </c>
      <c r="F188" s="53">
        <f t="shared" si="4"/>
        <v>0</v>
      </c>
    </row>
    <row r="189" spans="1:6" s="1" customFormat="1" ht="276" hidden="1" customHeight="1" x14ac:dyDescent="0.2">
      <c r="A189" s="38" t="s">
        <v>345</v>
      </c>
      <c r="B189" s="16" t="s">
        <v>30</v>
      </c>
      <c r="C189" s="35" t="s">
        <v>346</v>
      </c>
      <c r="D189" s="65">
        <v>0</v>
      </c>
      <c r="E189" s="52">
        <v>0</v>
      </c>
      <c r="F189" s="53">
        <f t="shared" si="4"/>
        <v>0</v>
      </c>
    </row>
    <row r="190" spans="1:6" s="1" customFormat="1" ht="273.75" hidden="1" customHeight="1" x14ac:dyDescent="0.2">
      <c r="A190" s="38" t="s">
        <v>347</v>
      </c>
      <c r="B190" s="16" t="s">
        <v>30</v>
      </c>
      <c r="C190" s="35" t="s">
        <v>348</v>
      </c>
      <c r="D190" s="65">
        <v>0</v>
      </c>
      <c r="E190" s="52">
        <v>0</v>
      </c>
      <c r="F190" s="53">
        <f t="shared" si="4"/>
        <v>0</v>
      </c>
    </row>
    <row r="191" spans="1:6" s="1" customFormat="1" ht="312.75" hidden="1" customHeight="1" x14ac:dyDescent="0.2">
      <c r="A191" s="38" t="s">
        <v>374</v>
      </c>
      <c r="B191" s="16" t="s">
        <v>30</v>
      </c>
      <c r="C191" s="35" t="s">
        <v>375</v>
      </c>
      <c r="D191" s="65">
        <v>0</v>
      </c>
      <c r="E191" s="52">
        <v>0</v>
      </c>
      <c r="F191" s="53">
        <f t="shared" si="4"/>
        <v>0</v>
      </c>
    </row>
    <row r="192" spans="1:6" s="1" customFormat="1" ht="285" hidden="1" customHeight="1" x14ac:dyDescent="0.2">
      <c r="A192" s="38" t="s">
        <v>376</v>
      </c>
      <c r="B192" s="16" t="s">
        <v>30</v>
      </c>
      <c r="C192" s="35" t="s">
        <v>377</v>
      </c>
      <c r="D192" s="65">
        <v>0</v>
      </c>
      <c r="E192" s="52">
        <v>0</v>
      </c>
      <c r="F192" s="53">
        <f t="shared" si="4"/>
        <v>0</v>
      </c>
    </row>
    <row r="193" spans="1:6" s="1" customFormat="1" ht="60" customHeight="1" x14ac:dyDescent="0.2">
      <c r="A193" s="38" t="s">
        <v>110</v>
      </c>
      <c r="B193" s="16" t="s">
        <v>30</v>
      </c>
      <c r="C193" s="35" t="s">
        <v>234</v>
      </c>
      <c r="D193" s="52">
        <f>D194+D211+D214</f>
        <v>406924400</v>
      </c>
      <c r="E193" s="52">
        <f>E194+E211+E214</f>
        <v>2716936.61</v>
      </c>
      <c r="F193" s="53">
        <f t="shared" si="3"/>
        <v>404207463.38999999</v>
      </c>
    </row>
    <row r="194" spans="1:6" s="1" customFormat="1" ht="123.75" customHeight="1" x14ac:dyDescent="0.2">
      <c r="A194" s="38" t="s">
        <v>111</v>
      </c>
      <c r="B194" s="16" t="s">
        <v>30</v>
      </c>
      <c r="C194" s="35" t="s">
        <v>235</v>
      </c>
      <c r="D194" s="52">
        <f>D195+D203+D206+D200</f>
        <v>410626300</v>
      </c>
      <c r="E194" s="52">
        <f>E195+E203+E206+E200</f>
        <v>6438600</v>
      </c>
      <c r="F194" s="53">
        <f t="shared" si="3"/>
        <v>404187700</v>
      </c>
    </row>
    <row r="195" spans="1:6" s="1" customFormat="1" ht="94.5" customHeight="1" x14ac:dyDescent="0.2">
      <c r="A195" s="38" t="s">
        <v>112</v>
      </c>
      <c r="B195" s="16" t="s">
        <v>30</v>
      </c>
      <c r="C195" s="35" t="s">
        <v>236</v>
      </c>
      <c r="D195" s="52">
        <f>D196+D198</f>
        <v>33052200</v>
      </c>
      <c r="E195" s="52">
        <f>E196+E198</f>
        <v>6438400</v>
      </c>
      <c r="F195" s="53">
        <f t="shared" si="3"/>
        <v>26613800</v>
      </c>
    </row>
    <row r="196" spans="1:6" s="1" customFormat="1" ht="83.25" customHeight="1" x14ac:dyDescent="0.2">
      <c r="A196" s="38" t="s">
        <v>379</v>
      </c>
      <c r="B196" s="16" t="s">
        <v>30</v>
      </c>
      <c r="C196" s="35" t="s">
        <v>380</v>
      </c>
      <c r="D196" s="52">
        <f>D197</f>
        <v>30422300</v>
      </c>
      <c r="E196" s="52">
        <f>E197</f>
        <v>6000000</v>
      </c>
      <c r="F196" s="53">
        <f t="shared" si="3"/>
        <v>24422300</v>
      </c>
    </row>
    <row r="197" spans="1:6" s="1" customFormat="1" ht="91.5" customHeight="1" x14ac:dyDescent="0.2">
      <c r="A197" s="38" t="s">
        <v>381</v>
      </c>
      <c r="B197" s="16" t="s">
        <v>30</v>
      </c>
      <c r="C197" s="35" t="s">
        <v>382</v>
      </c>
      <c r="D197" s="65">
        <v>30422300</v>
      </c>
      <c r="E197" s="52">
        <v>6000000</v>
      </c>
      <c r="F197" s="53">
        <f t="shared" si="3"/>
        <v>24422300</v>
      </c>
    </row>
    <row r="198" spans="1:6" s="1" customFormat="1" ht="89.25" customHeight="1" x14ac:dyDescent="0.2">
      <c r="A198" s="38" t="s">
        <v>361</v>
      </c>
      <c r="B198" s="16" t="s">
        <v>30</v>
      </c>
      <c r="C198" s="35" t="s">
        <v>362</v>
      </c>
      <c r="D198" s="65">
        <f>D199</f>
        <v>2629900</v>
      </c>
      <c r="E198" s="52">
        <f>E199</f>
        <v>438400</v>
      </c>
      <c r="F198" s="53">
        <f t="shared" si="3"/>
        <v>2191500</v>
      </c>
    </row>
    <row r="199" spans="1:6" s="1" customFormat="1" ht="117.75" customHeight="1" x14ac:dyDescent="0.2">
      <c r="A199" s="38" t="s">
        <v>363</v>
      </c>
      <c r="B199" s="16" t="s">
        <v>30</v>
      </c>
      <c r="C199" s="35" t="s">
        <v>364</v>
      </c>
      <c r="D199" s="65">
        <v>2629900</v>
      </c>
      <c r="E199" s="52">
        <v>438400</v>
      </c>
      <c r="F199" s="53">
        <f t="shared" si="3"/>
        <v>2191500</v>
      </c>
    </row>
    <row r="200" spans="1:6" s="1" customFormat="1" ht="87.75" customHeight="1" x14ac:dyDescent="0.2">
      <c r="A200" s="38" t="s">
        <v>143</v>
      </c>
      <c r="B200" s="16" t="s">
        <v>30</v>
      </c>
      <c r="C200" s="35" t="s">
        <v>237</v>
      </c>
      <c r="D200" s="65">
        <f>D201</f>
        <v>3946500</v>
      </c>
      <c r="E200" s="52">
        <f>E201</f>
        <v>0</v>
      </c>
      <c r="F200" s="53">
        <f t="shared" si="3"/>
        <v>3946500</v>
      </c>
    </row>
    <row r="201" spans="1:6" s="1" customFormat="1" ht="183" customHeight="1" x14ac:dyDescent="0.2">
      <c r="A201" s="38" t="s">
        <v>383</v>
      </c>
      <c r="B201" s="16" t="s">
        <v>30</v>
      </c>
      <c r="C201" s="35" t="s">
        <v>384</v>
      </c>
      <c r="D201" s="65">
        <v>3946500</v>
      </c>
      <c r="E201" s="52">
        <v>0</v>
      </c>
      <c r="F201" s="53">
        <f t="shared" si="3"/>
        <v>3946500</v>
      </c>
    </row>
    <row r="202" spans="1:6" s="1" customFormat="1" ht="211.5" customHeight="1" x14ac:dyDescent="0.2">
      <c r="A202" s="38" t="s">
        <v>385</v>
      </c>
      <c r="B202" s="16" t="s">
        <v>30</v>
      </c>
      <c r="C202" s="35" t="s">
        <v>386</v>
      </c>
      <c r="D202" s="65">
        <v>3946500</v>
      </c>
      <c r="E202" s="52">
        <v>0</v>
      </c>
      <c r="F202" s="53">
        <f t="shared" si="3"/>
        <v>3946500</v>
      </c>
    </row>
    <row r="203" spans="1:6" s="1" customFormat="1" ht="90.75" customHeight="1" x14ac:dyDescent="0.2">
      <c r="A203" s="38" t="s">
        <v>113</v>
      </c>
      <c r="B203" s="16" t="s">
        <v>30</v>
      </c>
      <c r="C203" s="35" t="s">
        <v>238</v>
      </c>
      <c r="D203" s="65">
        <v>200</v>
      </c>
      <c r="E203" s="52">
        <f>E204</f>
        <v>200</v>
      </c>
      <c r="F203" s="53" t="str">
        <f t="shared" si="3"/>
        <v>-</v>
      </c>
    </row>
    <row r="204" spans="1:6" s="1" customFormat="1" ht="112.5" customHeight="1" x14ac:dyDescent="0.2">
      <c r="A204" s="38" t="s">
        <v>114</v>
      </c>
      <c r="B204" s="16" t="s">
        <v>30</v>
      </c>
      <c r="C204" s="35" t="s">
        <v>239</v>
      </c>
      <c r="D204" s="65">
        <v>200</v>
      </c>
      <c r="E204" s="52">
        <f>E205</f>
        <v>200</v>
      </c>
      <c r="F204" s="53" t="str">
        <f t="shared" si="3"/>
        <v>-</v>
      </c>
    </row>
    <row r="205" spans="1:6" s="1" customFormat="1" ht="114" customHeight="1" x14ac:dyDescent="0.2">
      <c r="A205" s="38" t="s">
        <v>115</v>
      </c>
      <c r="B205" s="16" t="s">
        <v>30</v>
      </c>
      <c r="C205" s="35" t="s">
        <v>240</v>
      </c>
      <c r="D205" s="65">
        <v>200</v>
      </c>
      <c r="E205" s="52">
        <v>200</v>
      </c>
      <c r="F205" s="53" t="str">
        <f t="shared" si="3"/>
        <v>-</v>
      </c>
    </row>
    <row r="206" spans="1:6" s="1" customFormat="1" ht="52.5" customHeight="1" x14ac:dyDescent="0.2">
      <c r="A206" s="38" t="s">
        <v>116</v>
      </c>
      <c r="B206" s="16" t="s">
        <v>30</v>
      </c>
      <c r="C206" s="35" t="s">
        <v>241</v>
      </c>
      <c r="D206" s="52">
        <f>D209+D207</f>
        <v>373627400</v>
      </c>
      <c r="E206" s="52">
        <f t="shared" ref="E206" si="5">E209+E207</f>
        <v>0</v>
      </c>
      <c r="F206" s="53">
        <f t="shared" si="3"/>
        <v>373627400</v>
      </c>
    </row>
    <row r="207" spans="1:6" s="1" customFormat="1" ht="189" hidden="1" customHeight="1" x14ac:dyDescent="0.2">
      <c r="A207" s="38" t="s">
        <v>357</v>
      </c>
      <c r="B207" s="16" t="s">
        <v>30</v>
      </c>
      <c r="C207" s="35" t="s">
        <v>358</v>
      </c>
      <c r="D207" s="52">
        <f>D208</f>
        <v>0</v>
      </c>
      <c r="E207" s="52">
        <f t="shared" ref="E207:F207" si="6">E208</f>
        <v>0</v>
      </c>
      <c r="F207" s="52" t="str">
        <f t="shared" si="6"/>
        <v>-</v>
      </c>
    </row>
    <row r="208" spans="1:6" s="1" customFormat="1" ht="226.5" hidden="1" customHeight="1" x14ac:dyDescent="0.2">
      <c r="A208" s="38" t="s">
        <v>355</v>
      </c>
      <c r="B208" s="16" t="s">
        <v>30</v>
      </c>
      <c r="C208" s="35" t="s">
        <v>356</v>
      </c>
      <c r="D208" s="52">
        <v>0</v>
      </c>
      <c r="E208" s="52">
        <v>0</v>
      </c>
      <c r="F208" s="53" t="str">
        <f t="shared" si="3"/>
        <v>-</v>
      </c>
    </row>
    <row r="209" spans="1:6" s="1" customFormat="1" ht="81" customHeight="1" x14ac:dyDescent="0.2">
      <c r="A209" s="38" t="s">
        <v>117</v>
      </c>
      <c r="B209" s="16" t="s">
        <v>30</v>
      </c>
      <c r="C209" s="35" t="s">
        <v>242</v>
      </c>
      <c r="D209" s="52">
        <f>D210</f>
        <v>373627400</v>
      </c>
      <c r="E209" s="52">
        <f>E210</f>
        <v>0</v>
      </c>
      <c r="F209" s="53">
        <f t="shared" si="3"/>
        <v>373627400</v>
      </c>
    </row>
    <row r="210" spans="1:6" s="1" customFormat="1" ht="81" customHeight="1" x14ac:dyDescent="0.2">
      <c r="A210" s="38" t="s">
        <v>118</v>
      </c>
      <c r="B210" s="16" t="s">
        <v>30</v>
      </c>
      <c r="C210" s="35" t="s">
        <v>243</v>
      </c>
      <c r="D210" s="65">
        <v>373627400</v>
      </c>
      <c r="E210" s="52">
        <v>0</v>
      </c>
      <c r="F210" s="53">
        <f t="shared" si="3"/>
        <v>373627400</v>
      </c>
    </row>
    <row r="211" spans="1:6" s="1" customFormat="1" ht="72.75" customHeight="1" x14ac:dyDescent="0.2">
      <c r="A211" s="38" t="s">
        <v>119</v>
      </c>
      <c r="B211" s="16" t="s">
        <v>30</v>
      </c>
      <c r="C211" s="35" t="s">
        <v>244</v>
      </c>
      <c r="D211" s="65">
        <f>D212</f>
        <v>220000</v>
      </c>
      <c r="E211" s="52">
        <f>E212</f>
        <v>220000</v>
      </c>
      <c r="F211" s="53" t="str">
        <f t="shared" si="3"/>
        <v>-</v>
      </c>
    </row>
    <row r="212" spans="1:6" s="1" customFormat="1" ht="87.75" customHeight="1" x14ac:dyDescent="0.2">
      <c r="A212" s="38" t="s">
        <v>120</v>
      </c>
      <c r="B212" s="16" t="s">
        <v>30</v>
      </c>
      <c r="C212" s="35" t="s">
        <v>245</v>
      </c>
      <c r="D212" s="65">
        <f>D213</f>
        <v>220000</v>
      </c>
      <c r="E212" s="52">
        <f>E213</f>
        <v>220000</v>
      </c>
      <c r="F212" s="53" t="str">
        <f t="shared" si="3"/>
        <v>-</v>
      </c>
    </row>
    <row r="213" spans="1:6" s="1" customFormat="1" ht="86.25" customHeight="1" x14ac:dyDescent="0.2">
      <c r="A213" s="38" t="s">
        <v>120</v>
      </c>
      <c r="B213" s="16" t="s">
        <v>30</v>
      </c>
      <c r="C213" s="35" t="s">
        <v>246</v>
      </c>
      <c r="D213" s="65">
        <v>220000</v>
      </c>
      <c r="E213" s="52">
        <v>220000</v>
      </c>
      <c r="F213" s="53" t="str">
        <f t="shared" si="3"/>
        <v>-</v>
      </c>
    </row>
    <row r="214" spans="1:6" s="1" customFormat="1" ht="153.75" customHeight="1" x14ac:dyDescent="0.2">
      <c r="A214" s="38" t="s">
        <v>121</v>
      </c>
      <c r="B214" s="16" t="s">
        <v>30</v>
      </c>
      <c r="C214" s="35" t="s">
        <v>247</v>
      </c>
      <c r="D214" s="65">
        <f>D215</f>
        <v>-3921900</v>
      </c>
      <c r="E214" s="52">
        <f>E215</f>
        <v>-3941663.39</v>
      </c>
      <c r="F214" s="53" t="s">
        <v>39</v>
      </c>
    </row>
    <row r="215" spans="1:6" s="1" customFormat="1" ht="145.5" customHeight="1" x14ac:dyDescent="0.2">
      <c r="A215" s="38" t="s">
        <v>122</v>
      </c>
      <c r="B215" s="16" t="s">
        <v>30</v>
      </c>
      <c r="C215" s="35" t="s">
        <v>248</v>
      </c>
      <c r="D215" s="65">
        <f>D216</f>
        <v>-3921900</v>
      </c>
      <c r="E215" s="52">
        <f>E216</f>
        <v>-3941663.39</v>
      </c>
      <c r="F215" s="53" t="s">
        <v>39</v>
      </c>
    </row>
    <row r="216" spans="1:6" s="1" customFormat="1" ht="164.25" customHeight="1" thickBot="1" x14ac:dyDescent="0.25">
      <c r="A216" s="38" t="s">
        <v>123</v>
      </c>
      <c r="B216" s="16" t="s">
        <v>30</v>
      </c>
      <c r="C216" s="35" t="s">
        <v>249</v>
      </c>
      <c r="D216" s="65">
        <v>-3921900</v>
      </c>
      <c r="E216" s="52">
        <v>-3941663.39</v>
      </c>
      <c r="F216" s="53" t="s">
        <v>39</v>
      </c>
    </row>
    <row r="217" spans="1:6" s="1" customFormat="1" ht="12.75" customHeight="1" x14ac:dyDescent="0.4">
      <c r="A217" s="19"/>
      <c r="B217" s="20"/>
      <c r="C217" s="21"/>
      <c r="D217" s="22"/>
      <c r="E217" s="69"/>
      <c r="F217" s="2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0:F62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3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124</v>
      </c>
      <c r="B1" t="s">
        <v>27</v>
      </c>
    </row>
    <row r="2" spans="1:2" x14ac:dyDescent="0.2">
      <c r="A2" t="s">
        <v>125</v>
      </c>
      <c r="B2" t="s">
        <v>126</v>
      </c>
    </row>
    <row r="3" spans="1:2" x14ac:dyDescent="0.2">
      <c r="A3" t="s">
        <v>127</v>
      </c>
      <c r="B3" t="s">
        <v>5</v>
      </c>
    </row>
    <row r="4" spans="1:2" x14ac:dyDescent="0.2">
      <c r="A4" t="s">
        <v>128</v>
      </c>
      <c r="B4" t="s">
        <v>129</v>
      </c>
    </row>
    <row r="5" spans="1:2" x14ac:dyDescent="0.2">
      <c r="A5" t="s">
        <v>130</v>
      </c>
      <c r="B5" t="s">
        <v>131</v>
      </c>
    </row>
    <row r="6" spans="1:2" x14ac:dyDescent="0.2">
      <c r="A6" t="s">
        <v>132</v>
      </c>
      <c r="B6" t="s">
        <v>133</v>
      </c>
    </row>
    <row r="7" spans="1:2" x14ac:dyDescent="0.2">
      <c r="A7" t="s">
        <v>134</v>
      </c>
      <c r="B7" t="s">
        <v>133</v>
      </c>
    </row>
    <row r="8" spans="1:2" x14ac:dyDescent="0.2">
      <c r="A8" t="s">
        <v>135</v>
      </c>
      <c r="B8" t="s">
        <v>136</v>
      </c>
    </row>
    <row r="9" spans="1:2" x14ac:dyDescent="0.2">
      <c r="A9" t="s">
        <v>137</v>
      </c>
      <c r="B9" t="s">
        <v>138</v>
      </c>
    </row>
    <row r="10" spans="1:2" x14ac:dyDescent="0.2">
      <c r="A10" t="s">
        <v>139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1"/>
  <sheetViews>
    <sheetView workbookViewId="0">
      <selection activeCell="A19" sqref="A19"/>
    </sheetView>
  </sheetViews>
  <sheetFormatPr defaultRowHeight="15.75" x14ac:dyDescent="0.25"/>
  <cols>
    <col min="1" max="1" width="45.7109375" style="76" customWidth="1"/>
    <col min="2" max="2" width="4.28515625" style="76" customWidth="1"/>
    <col min="3" max="3" width="40.7109375" style="76" customWidth="1"/>
    <col min="4" max="4" width="18.85546875" style="76" customWidth="1"/>
    <col min="5" max="6" width="18.7109375" style="76" customWidth="1"/>
  </cols>
  <sheetData>
    <row r="2" spans="1:6" x14ac:dyDescent="0.25">
      <c r="A2" s="145" t="s">
        <v>393</v>
      </c>
      <c r="B2" s="145"/>
      <c r="C2" s="145"/>
      <c r="D2" s="145"/>
      <c r="E2" s="73"/>
      <c r="F2" s="74" t="s">
        <v>394</v>
      </c>
    </row>
    <row r="3" spans="1:6" ht="16.5" thickBot="1" x14ac:dyDescent="0.3">
      <c r="A3" s="75"/>
      <c r="B3" s="75"/>
      <c r="D3" s="74"/>
      <c r="E3" s="74"/>
      <c r="F3" s="74"/>
    </row>
    <row r="4" spans="1:6" ht="12.75" x14ac:dyDescent="0.2">
      <c r="A4" s="146" t="s">
        <v>20</v>
      </c>
      <c r="B4" s="149" t="s">
        <v>21</v>
      </c>
      <c r="C4" s="152" t="s">
        <v>395</v>
      </c>
      <c r="D4" s="154" t="s">
        <v>23</v>
      </c>
      <c r="E4" s="157" t="s">
        <v>24</v>
      </c>
      <c r="F4" s="143" t="s">
        <v>25</v>
      </c>
    </row>
    <row r="5" spans="1:6" ht="12.75" x14ac:dyDescent="0.2">
      <c r="A5" s="147"/>
      <c r="B5" s="150"/>
      <c r="C5" s="153"/>
      <c r="D5" s="155"/>
      <c r="E5" s="158"/>
      <c r="F5" s="144"/>
    </row>
    <row r="6" spans="1:6" ht="12.75" x14ac:dyDescent="0.2">
      <c r="A6" s="147"/>
      <c r="B6" s="150"/>
      <c r="C6" s="153"/>
      <c r="D6" s="155"/>
      <c r="E6" s="158"/>
      <c r="F6" s="144"/>
    </row>
    <row r="7" spans="1:6" ht="12.75" x14ac:dyDescent="0.2">
      <c r="A7" s="147"/>
      <c r="B7" s="150"/>
      <c r="C7" s="153"/>
      <c r="D7" s="155"/>
      <c r="E7" s="158"/>
      <c r="F7" s="144"/>
    </row>
    <row r="8" spans="1:6" ht="12.75" x14ac:dyDescent="0.2">
      <c r="A8" s="147"/>
      <c r="B8" s="150"/>
      <c r="C8" s="153"/>
      <c r="D8" s="155"/>
      <c r="E8" s="158"/>
      <c r="F8" s="144"/>
    </row>
    <row r="9" spans="1:6" ht="12.75" x14ac:dyDescent="0.2">
      <c r="A9" s="147"/>
      <c r="B9" s="150"/>
      <c r="C9" s="153"/>
      <c r="D9" s="155"/>
      <c r="E9" s="158"/>
      <c r="F9" s="144"/>
    </row>
    <row r="10" spans="1:6" x14ac:dyDescent="0.2">
      <c r="A10" s="147"/>
      <c r="B10" s="150"/>
      <c r="C10" s="77"/>
      <c r="D10" s="155"/>
      <c r="E10" s="78"/>
      <c r="F10" s="79"/>
    </row>
    <row r="11" spans="1:6" x14ac:dyDescent="0.2">
      <c r="A11" s="148"/>
      <c r="B11" s="151"/>
      <c r="C11" s="80"/>
      <c r="D11" s="156"/>
      <c r="E11" s="81"/>
      <c r="F11" s="82"/>
    </row>
    <row r="12" spans="1:6" ht="16.5" thickBot="1" x14ac:dyDescent="0.25">
      <c r="A12" s="83">
        <v>1</v>
      </c>
      <c r="B12" s="84">
        <v>2</v>
      </c>
      <c r="C12" s="85">
        <v>3</v>
      </c>
      <c r="D12" s="86" t="s">
        <v>26</v>
      </c>
      <c r="E12" s="87" t="s">
        <v>27</v>
      </c>
      <c r="F12" s="88" t="s">
        <v>28</v>
      </c>
    </row>
    <row r="13" spans="1:6" s="26" customFormat="1" ht="31.5" x14ac:dyDescent="0.2">
      <c r="A13" s="89" t="s">
        <v>396</v>
      </c>
      <c r="B13" s="90" t="s">
        <v>397</v>
      </c>
      <c r="C13" s="91" t="s">
        <v>398</v>
      </c>
      <c r="D13" s="92">
        <v>604692300</v>
      </c>
      <c r="E13" s="93">
        <v>19449614.68</v>
      </c>
      <c r="F13" s="94">
        <f>IF(OR(D13="-",IF(E13="-",0,E13)&gt;=IF(D13="-",0,D13)),"-",IF(D13="-",0,D13)-IF(E13="-",0,E13))</f>
        <v>585242685.32000005</v>
      </c>
    </row>
    <row r="14" spans="1:6" s="26" customFormat="1" x14ac:dyDescent="0.2">
      <c r="A14" s="95" t="s">
        <v>32</v>
      </c>
      <c r="B14" s="96"/>
      <c r="C14" s="97"/>
      <c r="D14" s="98"/>
      <c r="E14" s="99"/>
      <c r="F14" s="100"/>
    </row>
    <row r="15" spans="1:6" s="26" customFormat="1" ht="31.5" x14ac:dyDescent="0.2">
      <c r="A15" s="101" t="s">
        <v>13</v>
      </c>
      <c r="B15" s="102" t="s">
        <v>397</v>
      </c>
      <c r="C15" s="103" t="s">
        <v>399</v>
      </c>
      <c r="D15" s="104">
        <v>604692300</v>
      </c>
      <c r="E15" s="105">
        <v>19449614.68</v>
      </c>
      <c r="F15" s="106">
        <f t="shared" ref="F15:F78" si="0">IF(OR(D15="-",IF(E15="-",0,E15)&gt;=IF(D15="-",0,D15)),"-",IF(D15="-",0,D15)-IF(E15="-",0,E15))</f>
        <v>585242685.32000005</v>
      </c>
    </row>
    <row r="16" spans="1:6" s="26" customFormat="1" ht="31.5" x14ac:dyDescent="0.2">
      <c r="A16" s="89" t="s">
        <v>400</v>
      </c>
      <c r="B16" s="90" t="s">
        <v>397</v>
      </c>
      <c r="C16" s="91" t="s">
        <v>401</v>
      </c>
      <c r="D16" s="92">
        <v>40736900</v>
      </c>
      <c r="E16" s="93">
        <v>5267262.5599999996</v>
      </c>
      <c r="F16" s="94">
        <f t="shared" si="0"/>
        <v>35469637.439999998</v>
      </c>
    </row>
    <row r="17" spans="1:6" s="26" customFormat="1" ht="78.75" x14ac:dyDescent="0.2">
      <c r="A17" s="101" t="s">
        <v>402</v>
      </c>
      <c r="B17" s="102" t="s">
        <v>397</v>
      </c>
      <c r="C17" s="103" t="s">
        <v>403</v>
      </c>
      <c r="D17" s="104">
        <v>36264300</v>
      </c>
      <c r="E17" s="105">
        <v>4324905.5599999996</v>
      </c>
      <c r="F17" s="106">
        <f t="shared" si="0"/>
        <v>31939394.440000001</v>
      </c>
    </row>
    <row r="18" spans="1:6" s="26" customFormat="1" ht="63" x14ac:dyDescent="0.2">
      <c r="A18" s="101" t="s">
        <v>404</v>
      </c>
      <c r="B18" s="102" t="s">
        <v>397</v>
      </c>
      <c r="C18" s="103" t="s">
        <v>405</v>
      </c>
      <c r="D18" s="104">
        <v>11900</v>
      </c>
      <c r="E18" s="105">
        <v>1700</v>
      </c>
      <c r="F18" s="106">
        <f t="shared" si="0"/>
        <v>10200</v>
      </c>
    </row>
    <row r="19" spans="1:6" s="26" customFormat="1" ht="47.25" x14ac:dyDescent="0.2">
      <c r="A19" s="101" t="s">
        <v>406</v>
      </c>
      <c r="B19" s="102" t="s">
        <v>397</v>
      </c>
      <c r="C19" s="103" t="s">
        <v>407</v>
      </c>
      <c r="D19" s="104">
        <v>11900</v>
      </c>
      <c r="E19" s="105">
        <v>1700</v>
      </c>
      <c r="F19" s="106">
        <f t="shared" si="0"/>
        <v>10200</v>
      </c>
    </row>
    <row r="20" spans="1:6" s="26" customFormat="1" ht="141.75" x14ac:dyDescent="0.2">
      <c r="A20" s="107" t="s">
        <v>408</v>
      </c>
      <c r="B20" s="102" t="s">
        <v>397</v>
      </c>
      <c r="C20" s="103" t="s">
        <v>409</v>
      </c>
      <c r="D20" s="104">
        <v>11900</v>
      </c>
      <c r="E20" s="105">
        <v>1700</v>
      </c>
      <c r="F20" s="106">
        <f t="shared" si="0"/>
        <v>10200</v>
      </c>
    </row>
    <row r="21" spans="1:6" s="26" customFormat="1" ht="31.5" x14ac:dyDescent="0.2">
      <c r="A21" s="101" t="s">
        <v>410</v>
      </c>
      <c r="B21" s="102" t="s">
        <v>397</v>
      </c>
      <c r="C21" s="103" t="s">
        <v>411</v>
      </c>
      <c r="D21" s="104">
        <v>11900</v>
      </c>
      <c r="E21" s="105">
        <v>1700</v>
      </c>
      <c r="F21" s="106">
        <f t="shared" si="0"/>
        <v>10200</v>
      </c>
    </row>
    <row r="22" spans="1:6" s="26" customFormat="1" ht="47.25" x14ac:dyDescent="0.2">
      <c r="A22" s="101" t="s">
        <v>412</v>
      </c>
      <c r="B22" s="102" t="s">
        <v>397</v>
      </c>
      <c r="C22" s="103" t="s">
        <v>413</v>
      </c>
      <c r="D22" s="104">
        <v>90000</v>
      </c>
      <c r="E22" s="105" t="s">
        <v>39</v>
      </c>
      <c r="F22" s="106">
        <f t="shared" si="0"/>
        <v>90000</v>
      </c>
    </row>
    <row r="23" spans="1:6" s="26" customFormat="1" ht="47.25" x14ac:dyDescent="0.2">
      <c r="A23" s="101" t="s">
        <v>414</v>
      </c>
      <c r="B23" s="102" t="s">
        <v>397</v>
      </c>
      <c r="C23" s="103" t="s">
        <v>415</v>
      </c>
      <c r="D23" s="104">
        <v>80000</v>
      </c>
      <c r="E23" s="105" t="s">
        <v>39</v>
      </c>
      <c r="F23" s="106">
        <f t="shared" si="0"/>
        <v>80000</v>
      </c>
    </row>
    <row r="24" spans="1:6" s="26" customFormat="1" ht="126" x14ac:dyDescent="0.2">
      <c r="A24" s="101" t="s">
        <v>416</v>
      </c>
      <c r="B24" s="102" t="s">
        <v>397</v>
      </c>
      <c r="C24" s="103" t="s">
        <v>417</v>
      </c>
      <c r="D24" s="104">
        <v>30000</v>
      </c>
      <c r="E24" s="105" t="s">
        <v>39</v>
      </c>
      <c r="F24" s="106">
        <f t="shared" si="0"/>
        <v>30000</v>
      </c>
    </row>
    <row r="25" spans="1:6" s="26" customFormat="1" ht="31.5" x14ac:dyDescent="0.2">
      <c r="A25" s="101" t="s">
        <v>410</v>
      </c>
      <c r="B25" s="102" t="s">
        <v>397</v>
      </c>
      <c r="C25" s="103" t="s">
        <v>418</v>
      </c>
      <c r="D25" s="104">
        <v>30000</v>
      </c>
      <c r="E25" s="105" t="s">
        <v>39</v>
      </c>
      <c r="F25" s="106">
        <f t="shared" si="0"/>
        <v>30000</v>
      </c>
    </row>
    <row r="26" spans="1:6" s="26" customFormat="1" ht="110.25" x14ac:dyDescent="0.2">
      <c r="A26" s="101" t="s">
        <v>419</v>
      </c>
      <c r="B26" s="102" t="s">
        <v>397</v>
      </c>
      <c r="C26" s="103" t="s">
        <v>420</v>
      </c>
      <c r="D26" s="104">
        <v>50000</v>
      </c>
      <c r="E26" s="105" t="s">
        <v>39</v>
      </c>
      <c r="F26" s="106">
        <f t="shared" si="0"/>
        <v>50000</v>
      </c>
    </row>
    <row r="27" spans="1:6" s="26" customFormat="1" ht="31.5" x14ac:dyDescent="0.2">
      <c r="A27" s="101" t="s">
        <v>410</v>
      </c>
      <c r="B27" s="102" t="s">
        <v>397</v>
      </c>
      <c r="C27" s="103" t="s">
        <v>421</v>
      </c>
      <c r="D27" s="104">
        <v>50000</v>
      </c>
      <c r="E27" s="105" t="s">
        <v>39</v>
      </c>
      <c r="F27" s="106">
        <f t="shared" si="0"/>
        <v>50000</v>
      </c>
    </row>
    <row r="28" spans="1:6" s="26" customFormat="1" ht="31.5" x14ac:dyDescent="0.2">
      <c r="A28" s="101" t="s">
        <v>422</v>
      </c>
      <c r="B28" s="102" t="s">
        <v>397</v>
      </c>
      <c r="C28" s="103" t="s">
        <v>423</v>
      </c>
      <c r="D28" s="104">
        <v>10000</v>
      </c>
      <c r="E28" s="105" t="s">
        <v>39</v>
      </c>
      <c r="F28" s="106">
        <f t="shared" si="0"/>
        <v>10000</v>
      </c>
    </row>
    <row r="29" spans="1:6" s="26" customFormat="1" ht="126" x14ac:dyDescent="0.2">
      <c r="A29" s="101" t="s">
        <v>424</v>
      </c>
      <c r="B29" s="102" t="s">
        <v>397</v>
      </c>
      <c r="C29" s="103" t="s">
        <v>425</v>
      </c>
      <c r="D29" s="104">
        <v>10000</v>
      </c>
      <c r="E29" s="105" t="s">
        <v>39</v>
      </c>
      <c r="F29" s="106">
        <f t="shared" si="0"/>
        <v>10000</v>
      </c>
    </row>
    <row r="30" spans="1:6" s="26" customFormat="1" ht="31.5" x14ac:dyDescent="0.2">
      <c r="A30" s="101" t="s">
        <v>410</v>
      </c>
      <c r="B30" s="102" t="s">
        <v>397</v>
      </c>
      <c r="C30" s="103" t="s">
        <v>426</v>
      </c>
      <c r="D30" s="104">
        <v>10000</v>
      </c>
      <c r="E30" s="105" t="s">
        <v>39</v>
      </c>
      <c r="F30" s="106">
        <f t="shared" si="0"/>
        <v>10000</v>
      </c>
    </row>
    <row r="31" spans="1:6" s="26" customFormat="1" ht="94.5" x14ac:dyDescent="0.2">
      <c r="A31" s="101" t="s">
        <v>427</v>
      </c>
      <c r="B31" s="102" t="s">
        <v>397</v>
      </c>
      <c r="C31" s="103" t="s">
        <v>428</v>
      </c>
      <c r="D31" s="104">
        <v>36162200</v>
      </c>
      <c r="E31" s="105">
        <v>4323205.5599999996</v>
      </c>
      <c r="F31" s="106">
        <f t="shared" si="0"/>
        <v>31838994.440000001</v>
      </c>
    </row>
    <row r="32" spans="1:6" s="26" customFormat="1" ht="47.25" x14ac:dyDescent="0.2">
      <c r="A32" s="101" t="s">
        <v>429</v>
      </c>
      <c r="B32" s="102" t="s">
        <v>397</v>
      </c>
      <c r="C32" s="103" t="s">
        <v>430</v>
      </c>
      <c r="D32" s="104">
        <v>32672300</v>
      </c>
      <c r="E32" s="105">
        <v>3597805.56</v>
      </c>
      <c r="F32" s="106">
        <f t="shared" si="0"/>
        <v>29074494.440000001</v>
      </c>
    </row>
    <row r="33" spans="1:6" s="26" customFormat="1" ht="189" x14ac:dyDescent="0.2">
      <c r="A33" s="107" t="s">
        <v>431</v>
      </c>
      <c r="B33" s="102" t="s">
        <v>397</v>
      </c>
      <c r="C33" s="103" t="s">
        <v>432</v>
      </c>
      <c r="D33" s="104">
        <v>27997300</v>
      </c>
      <c r="E33" s="105">
        <v>3043763.19</v>
      </c>
      <c r="F33" s="106">
        <f t="shared" si="0"/>
        <v>24953536.809999999</v>
      </c>
    </row>
    <row r="34" spans="1:6" s="26" customFormat="1" ht="31.5" x14ac:dyDescent="0.2">
      <c r="A34" s="101" t="s">
        <v>433</v>
      </c>
      <c r="B34" s="102" t="s">
        <v>397</v>
      </c>
      <c r="C34" s="103" t="s">
        <v>434</v>
      </c>
      <c r="D34" s="104">
        <v>20514800</v>
      </c>
      <c r="E34" s="105">
        <v>2598987.9700000002</v>
      </c>
      <c r="F34" s="106">
        <f t="shared" si="0"/>
        <v>17915812.030000001</v>
      </c>
    </row>
    <row r="35" spans="1:6" s="26" customFormat="1" ht="63" x14ac:dyDescent="0.2">
      <c r="A35" s="101" t="s">
        <v>435</v>
      </c>
      <c r="B35" s="102" t="s">
        <v>397</v>
      </c>
      <c r="C35" s="103" t="s">
        <v>436</v>
      </c>
      <c r="D35" s="104">
        <v>1287000</v>
      </c>
      <c r="E35" s="105">
        <v>4414.3999999999996</v>
      </c>
      <c r="F35" s="106">
        <f t="shared" si="0"/>
        <v>1282585.6000000001</v>
      </c>
    </row>
    <row r="36" spans="1:6" s="26" customFormat="1" ht="78.75" x14ac:dyDescent="0.2">
      <c r="A36" s="101" t="s">
        <v>437</v>
      </c>
      <c r="B36" s="102" t="s">
        <v>397</v>
      </c>
      <c r="C36" s="103" t="s">
        <v>438</v>
      </c>
      <c r="D36" s="104">
        <v>6195500</v>
      </c>
      <c r="E36" s="105">
        <v>440360.82</v>
      </c>
      <c r="F36" s="106">
        <f t="shared" si="0"/>
        <v>5755139.1799999997</v>
      </c>
    </row>
    <row r="37" spans="1:6" s="26" customFormat="1" ht="173.25" x14ac:dyDescent="0.2">
      <c r="A37" s="107" t="s">
        <v>439</v>
      </c>
      <c r="B37" s="102" t="s">
        <v>397</v>
      </c>
      <c r="C37" s="103" t="s">
        <v>440</v>
      </c>
      <c r="D37" s="104">
        <v>3192700</v>
      </c>
      <c r="E37" s="105">
        <v>340997.54</v>
      </c>
      <c r="F37" s="106">
        <f t="shared" si="0"/>
        <v>2851702.46</v>
      </c>
    </row>
    <row r="38" spans="1:6" s="26" customFormat="1" ht="31.5" x14ac:dyDescent="0.2">
      <c r="A38" s="101" t="s">
        <v>410</v>
      </c>
      <c r="B38" s="102" t="s">
        <v>397</v>
      </c>
      <c r="C38" s="103" t="s">
        <v>441</v>
      </c>
      <c r="D38" s="104">
        <v>1967500</v>
      </c>
      <c r="E38" s="105">
        <v>150680.71</v>
      </c>
      <c r="F38" s="106">
        <f t="shared" si="0"/>
        <v>1816819.29</v>
      </c>
    </row>
    <row r="39" spans="1:6" s="26" customFormat="1" ht="31.5" x14ac:dyDescent="0.2">
      <c r="A39" s="101" t="s">
        <v>442</v>
      </c>
      <c r="B39" s="102" t="s">
        <v>397</v>
      </c>
      <c r="C39" s="103" t="s">
        <v>443</v>
      </c>
      <c r="D39" s="104">
        <v>1187100</v>
      </c>
      <c r="E39" s="105">
        <v>181550.83</v>
      </c>
      <c r="F39" s="106">
        <f t="shared" si="0"/>
        <v>1005549.17</v>
      </c>
    </row>
    <row r="40" spans="1:6" s="26" customFormat="1" ht="31.5" x14ac:dyDescent="0.2">
      <c r="A40" s="101" t="s">
        <v>444</v>
      </c>
      <c r="B40" s="102" t="s">
        <v>397</v>
      </c>
      <c r="C40" s="103" t="s">
        <v>445</v>
      </c>
      <c r="D40" s="104">
        <v>30400</v>
      </c>
      <c r="E40" s="105">
        <v>6851</v>
      </c>
      <c r="F40" s="106">
        <f t="shared" si="0"/>
        <v>23549</v>
      </c>
    </row>
    <row r="41" spans="1:6" s="26" customFormat="1" ht="31.5" x14ac:dyDescent="0.2">
      <c r="A41" s="101" t="s">
        <v>446</v>
      </c>
      <c r="B41" s="102" t="s">
        <v>397</v>
      </c>
      <c r="C41" s="103" t="s">
        <v>447</v>
      </c>
      <c r="D41" s="104">
        <v>7700</v>
      </c>
      <c r="E41" s="105">
        <v>1915</v>
      </c>
      <c r="F41" s="106">
        <f t="shared" si="0"/>
        <v>5785</v>
      </c>
    </row>
    <row r="42" spans="1:6" s="26" customFormat="1" ht="173.25" x14ac:dyDescent="0.2">
      <c r="A42" s="107" t="s">
        <v>448</v>
      </c>
      <c r="B42" s="102" t="s">
        <v>397</v>
      </c>
      <c r="C42" s="103" t="s">
        <v>449</v>
      </c>
      <c r="D42" s="104">
        <v>521100</v>
      </c>
      <c r="E42" s="105">
        <v>16655.18</v>
      </c>
      <c r="F42" s="106">
        <f t="shared" si="0"/>
        <v>504444.82</v>
      </c>
    </row>
    <row r="43" spans="1:6" s="26" customFormat="1" ht="31.5" x14ac:dyDescent="0.2">
      <c r="A43" s="101" t="s">
        <v>410</v>
      </c>
      <c r="B43" s="102" t="s">
        <v>397</v>
      </c>
      <c r="C43" s="103" t="s">
        <v>450</v>
      </c>
      <c r="D43" s="104">
        <v>521100</v>
      </c>
      <c r="E43" s="105">
        <v>16655.18</v>
      </c>
      <c r="F43" s="106">
        <f t="shared" si="0"/>
        <v>504444.82</v>
      </c>
    </row>
    <row r="44" spans="1:6" s="26" customFormat="1" ht="173.25" x14ac:dyDescent="0.2">
      <c r="A44" s="107" t="s">
        <v>451</v>
      </c>
      <c r="B44" s="102" t="s">
        <v>397</v>
      </c>
      <c r="C44" s="103" t="s">
        <v>452</v>
      </c>
      <c r="D44" s="104">
        <v>637100</v>
      </c>
      <c r="E44" s="105">
        <v>162254.32999999999</v>
      </c>
      <c r="F44" s="106">
        <f t="shared" si="0"/>
        <v>474845.67000000004</v>
      </c>
    </row>
    <row r="45" spans="1:6" s="26" customFormat="1" ht="31.5" x14ac:dyDescent="0.2">
      <c r="A45" s="101" t="s">
        <v>410</v>
      </c>
      <c r="B45" s="102" t="s">
        <v>397</v>
      </c>
      <c r="C45" s="103" t="s">
        <v>453</v>
      </c>
      <c r="D45" s="104">
        <v>637100</v>
      </c>
      <c r="E45" s="105">
        <v>162254.32999999999</v>
      </c>
      <c r="F45" s="106">
        <f t="shared" si="0"/>
        <v>474845.67000000004</v>
      </c>
    </row>
    <row r="46" spans="1:6" s="26" customFormat="1" ht="173.25" x14ac:dyDescent="0.2">
      <c r="A46" s="107" t="s">
        <v>454</v>
      </c>
      <c r="B46" s="102" t="s">
        <v>397</v>
      </c>
      <c r="C46" s="103" t="s">
        <v>455</v>
      </c>
      <c r="D46" s="104">
        <v>324100</v>
      </c>
      <c r="E46" s="105">
        <v>34135.32</v>
      </c>
      <c r="F46" s="106">
        <f t="shared" si="0"/>
        <v>289964.68</v>
      </c>
    </row>
    <row r="47" spans="1:6" s="26" customFormat="1" ht="31.5" x14ac:dyDescent="0.2">
      <c r="A47" s="101" t="s">
        <v>410</v>
      </c>
      <c r="B47" s="102" t="s">
        <v>397</v>
      </c>
      <c r="C47" s="103" t="s">
        <v>456</v>
      </c>
      <c r="D47" s="104">
        <v>324100</v>
      </c>
      <c r="E47" s="105">
        <v>34135.32</v>
      </c>
      <c r="F47" s="106">
        <f t="shared" si="0"/>
        <v>289964.68</v>
      </c>
    </row>
    <row r="48" spans="1:6" s="26" customFormat="1" ht="47.25" x14ac:dyDescent="0.2">
      <c r="A48" s="101" t="s">
        <v>457</v>
      </c>
      <c r="B48" s="102" t="s">
        <v>397</v>
      </c>
      <c r="C48" s="103" t="s">
        <v>458</v>
      </c>
      <c r="D48" s="104">
        <v>3489900</v>
      </c>
      <c r="E48" s="105">
        <v>725400</v>
      </c>
      <c r="F48" s="106">
        <f t="shared" si="0"/>
        <v>2764500</v>
      </c>
    </row>
    <row r="49" spans="1:6" s="26" customFormat="1" ht="252" x14ac:dyDescent="0.2">
      <c r="A49" s="107" t="s">
        <v>459</v>
      </c>
      <c r="B49" s="102" t="s">
        <v>397</v>
      </c>
      <c r="C49" s="103" t="s">
        <v>460</v>
      </c>
      <c r="D49" s="104">
        <v>1417800</v>
      </c>
      <c r="E49" s="105">
        <v>275400</v>
      </c>
      <c r="F49" s="106">
        <f t="shared" si="0"/>
        <v>1142400</v>
      </c>
    </row>
    <row r="50" spans="1:6" s="26" customFormat="1" ht="31.5" x14ac:dyDescent="0.2">
      <c r="A50" s="101" t="s">
        <v>116</v>
      </c>
      <c r="B50" s="102" t="s">
        <v>397</v>
      </c>
      <c r="C50" s="103" t="s">
        <v>461</v>
      </c>
      <c r="D50" s="104">
        <v>1417800</v>
      </c>
      <c r="E50" s="105">
        <v>275400</v>
      </c>
      <c r="F50" s="106">
        <f t="shared" si="0"/>
        <v>1142400</v>
      </c>
    </row>
    <row r="51" spans="1:6" s="26" customFormat="1" ht="283.5" x14ac:dyDescent="0.2">
      <c r="A51" s="107" t="s">
        <v>462</v>
      </c>
      <c r="B51" s="102" t="s">
        <v>397</v>
      </c>
      <c r="C51" s="103" t="s">
        <v>463</v>
      </c>
      <c r="D51" s="104">
        <v>1295500</v>
      </c>
      <c r="E51" s="105">
        <v>266000</v>
      </c>
      <c r="F51" s="106">
        <f t="shared" si="0"/>
        <v>1029500</v>
      </c>
    </row>
    <row r="52" spans="1:6" s="26" customFormat="1" ht="31.5" x14ac:dyDescent="0.2">
      <c r="A52" s="101" t="s">
        <v>116</v>
      </c>
      <c r="B52" s="102" t="s">
        <v>397</v>
      </c>
      <c r="C52" s="103" t="s">
        <v>464</v>
      </c>
      <c r="D52" s="104">
        <v>1295500</v>
      </c>
      <c r="E52" s="105">
        <v>266000</v>
      </c>
      <c r="F52" s="106">
        <f t="shared" si="0"/>
        <v>1029500</v>
      </c>
    </row>
    <row r="53" spans="1:6" s="26" customFormat="1" ht="267.75" x14ac:dyDescent="0.2">
      <c r="A53" s="107" t="s">
        <v>465</v>
      </c>
      <c r="B53" s="102" t="s">
        <v>397</v>
      </c>
      <c r="C53" s="103" t="s">
        <v>466</v>
      </c>
      <c r="D53" s="104">
        <v>708200</v>
      </c>
      <c r="E53" s="105">
        <v>140000</v>
      </c>
      <c r="F53" s="106">
        <f t="shared" si="0"/>
        <v>568200</v>
      </c>
    </row>
    <row r="54" spans="1:6" s="26" customFormat="1" ht="31.5" x14ac:dyDescent="0.2">
      <c r="A54" s="101" t="s">
        <v>116</v>
      </c>
      <c r="B54" s="102" t="s">
        <v>397</v>
      </c>
      <c r="C54" s="103" t="s">
        <v>467</v>
      </c>
      <c r="D54" s="104">
        <v>708200</v>
      </c>
      <c r="E54" s="105">
        <v>140000</v>
      </c>
      <c r="F54" s="106">
        <f t="shared" si="0"/>
        <v>568200</v>
      </c>
    </row>
    <row r="55" spans="1:6" s="26" customFormat="1" ht="267.75" x14ac:dyDescent="0.2">
      <c r="A55" s="107" t="s">
        <v>468</v>
      </c>
      <c r="B55" s="102" t="s">
        <v>397</v>
      </c>
      <c r="C55" s="103" t="s">
        <v>469</v>
      </c>
      <c r="D55" s="104">
        <v>68400</v>
      </c>
      <c r="E55" s="105">
        <v>44000</v>
      </c>
      <c r="F55" s="106">
        <f t="shared" si="0"/>
        <v>24400</v>
      </c>
    </row>
    <row r="56" spans="1:6" s="26" customFormat="1" ht="31.5" x14ac:dyDescent="0.2">
      <c r="A56" s="101" t="s">
        <v>116</v>
      </c>
      <c r="B56" s="102" t="s">
        <v>397</v>
      </c>
      <c r="C56" s="103" t="s">
        <v>470</v>
      </c>
      <c r="D56" s="104">
        <v>68400</v>
      </c>
      <c r="E56" s="105">
        <v>44000</v>
      </c>
      <c r="F56" s="106">
        <f t="shared" si="0"/>
        <v>24400</v>
      </c>
    </row>
    <row r="57" spans="1:6" s="26" customFormat="1" ht="47.25" x14ac:dyDescent="0.2">
      <c r="A57" s="101" t="s">
        <v>471</v>
      </c>
      <c r="B57" s="102" t="s">
        <v>397</v>
      </c>
      <c r="C57" s="103" t="s">
        <v>472</v>
      </c>
      <c r="D57" s="104">
        <v>200</v>
      </c>
      <c r="E57" s="105" t="s">
        <v>39</v>
      </c>
      <c r="F57" s="106">
        <f t="shared" si="0"/>
        <v>200</v>
      </c>
    </row>
    <row r="58" spans="1:6" s="26" customFormat="1" ht="31.5" x14ac:dyDescent="0.2">
      <c r="A58" s="101" t="s">
        <v>473</v>
      </c>
      <c r="B58" s="102" t="s">
        <v>397</v>
      </c>
      <c r="C58" s="103" t="s">
        <v>474</v>
      </c>
      <c r="D58" s="104">
        <v>200</v>
      </c>
      <c r="E58" s="105" t="s">
        <v>39</v>
      </c>
      <c r="F58" s="106">
        <f t="shared" si="0"/>
        <v>200</v>
      </c>
    </row>
    <row r="59" spans="1:6" s="26" customFormat="1" ht="173.25" x14ac:dyDescent="0.2">
      <c r="A59" s="107" t="s">
        <v>475</v>
      </c>
      <c r="B59" s="102" t="s">
        <v>397</v>
      </c>
      <c r="C59" s="103" t="s">
        <v>476</v>
      </c>
      <c r="D59" s="104">
        <v>200</v>
      </c>
      <c r="E59" s="105" t="s">
        <v>39</v>
      </c>
      <c r="F59" s="106">
        <f t="shared" si="0"/>
        <v>200</v>
      </c>
    </row>
    <row r="60" spans="1:6" s="26" customFormat="1" ht="31.5" x14ac:dyDescent="0.2">
      <c r="A60" s="101" t="s">
        <v>410</v>
      </c>
      <c r="B60" s="102" t="s">
        <v>397</v>
      </c>
      <c r="C60" s="103" t="s">
        <v>477</v>
      </c>
      <c r="D60" s="104">
        <v>200</v>
      </c>
      <c r="E60" s="105" t="s">
        <v>39</v>
      </c>
      <c r="F60" s="106">
        <f t="shared" si="0"/>
        <v>200</v>
      </c>
    </row>
    <row r="61" spans="1:6" s="26" customFormat="1" ht="63" x14ac:dyDescent="0.2">
      <c r="A61" s="101" t="s">
        <v>478</v>
      </c>
      <c r="B61" s="102" t="s">
        <v>397</v>
      </c>
      <c r="C61" s="103" t="s">
        <v>479</v>
      </c>
      <c r="D61" s="104">
        <v>404200</v>
      </c>
      <c r="E61" s="105">
        <v>62000</v>
      </c>
      <c r="F61" s="106">
        <f t="shared" si="0"/>
        <v>342200</v>
      </c>
    </row>
    <row r="62" spans="1:6" s="26" customFormat="1" ht="47.25" x14ac:dyDescent="0.2">
      <c r="A62" s="101" t="s">
        <v>471</v>
      </c>
      <c r="B62" s="102" t="s">
        <v>397</v>
      </c>
      <c r="C62" s="103" t="s">
        <v>480</v>
      </c>
      <c r="D62" s="104">
        <v>404200</v>
      </c>
      <c r="E62" s="105">
        <v>62000</v>
      </c>
      <c r="F62" s="106">
        <f t="shared" si="0"/>
        <v>342200</v>
      </c>
    </row>
    <row r="63" spans="1:6" s="26" customFormat="1" ht="31.5" x14ac:dyDescent="0.2">
      <c r="A63" s="101" t="s">
        <v>473</v>
      </c>
      <c r="B63" s="102" t="s">
        <v>397</v>
      </c>
      <c r="C63" s="103" t="s">
        <v>481</v>
      </c>
      <c r="D63" s="104">
        <v>404200</v>
      </c>
      <c r="E63" s="105">
        <v>62000</v>
      </c>
      <c r="F63" s="106">
        <f t="shared" si="0"/>
        <v>342200</v>
      </c>
    </row>
    <row r="64" spans="1:6" s="26" customFormat="1" ht="157.5" x14ac:dyDescent="0.2">
      <c r="A64" s="107" t="s">
        <v>482</v>
      </c>
      <c r="B64" s="102" t="s">
        <v>397</v>
      </c>
      <c r="C64" s="103" t="s">
        <v>483</v>
      </c>
      <c r="D64" s="104">
        <v>404200</v>
      </c>
      <c r="E64" s="105">
        <v>62000</v>
      </c>
      <c r="F64" s="106">
        <f t="shared" si="0"/>
        <v>342200</v>
      </c>
    </row>
    <row r="65" spans="1:6" s="26" customFormat="1" ht="31.5" x14ac:dyDescent="0.2">
      <c r="A65" s="101" t="s">
        <v>116</v>
      </c>
      <c r="B65" s="102" t="s">
        <v>397</v>
      </c>
      <c r="C65" s="103" t="s">
        <v>484</v>
      </c>
      <c r="D65" s="104">
        <v>404200</v>
      </c>
      <c r="E65" s="105">
        <v>62000</v>
      </c>
      <c r="F65" s="106">
        <f t="shared" si="0"/>
        <v>342200</v>
      </c>
    </row>
    <row r="66" spans="1:6" s="26" customFormat="1" ht="31.5" x14ac:dyDescent="0.2">
      <c r="A66" s="101" t="s">
        <v>485</v>
      </c>
      <c r="B66" s="102" t="s">
        <v>397</v>
      </c>
      <c r="C66" s="103" t="s">
        <v>486</v>
      </c>
      <c r="D66" s="104">
        <v>633200</v>
      </c>
      <c r="E66" s="105" t="s">
        <v>39</v>
      </c>
      <c r="F66" s="106">
        <f t="shared" si="0"/>
        <v>633200</v>
      </c>
    </row>
    <row r="67" spans="1:6" s="26" customFormat="1" ht="47.25" x14ac:dyDescent="0.2">
      <c r="A67" s="101" t="s">
        <v>471</v>
      </c>
      <c r="B67" s="102" t="s">
        <v>397</v>
      </c>
      <c r="C67" s="103" t="s">
        <v>487</v>
      </c>
      <c r="D67" s="104">
        <v>633200</v>
      </c>
      <c r="E67" s="105" t="s">
        <v>39</v>
      </c>
      <c r="F67" s="106">
        <f t="shared" si="0"/>
        <v>633200</v>
      </c>
    </row>
    <row r="68" spans="1:6" s="26" customFormat="1" ht="31.5" x14ac:dyDescent="0.2">
      <c r="A68" s="101" t="s">
        <v>488</v>
      </c>
      <c r="B68" s="102" t="s">
        <v>397</v>
      </c>
      <c r="C68" s="103" t="s">
        <v>489</v>
      </c>
      <c r="D68" s="104">
        <v>633200</v>
      </c>
      <c r="E68" s="105" t="s">
        <v>39</v>
      </c>
      <c r="F68" s="106">
        <f t="shared" si="0"/>
        <v>633200</v>
      </c>
    </row>
    <row r="69" spans="1:6" s="26" customFormat="1" ht="110.25" x14ac:dyDescent="0.2">
      <c r="A69" s="101" t="s">
        <v>490</v>
      </c>
      <c r="B69" s="102" t="s">
        <v>397</v>
      </c>
      <c r="C69" s="103" t="s">
        <v>491</v>
      </c>
      <c r="D69" s="104">
        <v>633200</v>
      </c>
      <c r="E69" s="105" t="s">
        <v>39</v>
      </c>
      <c r="F69" s="106">
        <f t="shared" si="0"/>
        <v>633200</v>
      </c>
    </row>
    <row r="70" spans="1:6" s="26" customFormat="1" ht="31.5" x14ac:dyDescent="0.2">
      <c r="A70" s="101" t="s">
        <v>492</v>
      </c>
      <c r="B70" s="102" t="s">
        <v>397</v>
      </c>
      <c r="C70" s="103" t="s">
        <v>493</v>
      </c>
      <c r="D70" s="104">
        <v>633200</v>
      </c>
      <c r="E70" s="105" t="s">
        <v>39</v>
      </c>
      <c r="F70" s="106">
        <f t="shared" si="0"/>
        <v>633200</v>
      </c>
    </row>
    <row r="71" spans="1:6" s="26" customFormat="1" ht="31.5" x14ac:dyDescent="0.2">
      <c r="A71" s="101" t="s">
        <v>494</v>
      </c>
      <c r="B71" s="102" t="s">
        <v>397</v>
      </c>
      <c r="C71" s="103" t="s">
        <v>495</v>
      </c>
      <c r="D71" s="104">
        <v>3435200</v>
      </c>
      <c r="E71" s="105">
        <v>880357</v>
      </c>
      <c r="F71" s="106">
        <f t="shared" si="0"/>
        <v>2554843</v>
      </c>
    </row>
    <row r="72" spans="1:6" s="26" customFormat="1" ht="47.25" x14ac:dyDescent="0.2">
      <c r="A72" s="101" t="s">
        <v>412</v>
      </c>
      <c r="B72" s="102" t="s">
        <v>397</v>
      </c>
      <c r="C72" s="103" t="s">
        <v>496</v>
      </c>
      <c r="D72" s="104">
        <v>455000</v>
      </c>
      <c r="E72" s="105">
        <v>26000</v>
      </c>
      <c r="F72" s="106">
        <f t="shared" si="0"/>
        <v>429000</v>
      </c>
    </row>
    <row r="73" spans="1:6" s="26" customFormat="1" ht="47.25" x14ac:dyDescent="0.2">
      <c r="A73" s="101" t="s">
        <v>414</v>
      </c>
      <c r="B73" s="102" t="s">
        <v>397</v>
      </c>
      <c r="C73" s="103" t="s">
        <v>497</v>
      </c>
      <c r="D73" s="104">
        <v>445000</v>
      </c>
      <c r="E73" s="105">
        <v>26000</v>
      </c>
      <c r="F73" s="106">
        <f t="shared" si="0"/>
        <v>419000</v>
      </c>
    </row>
    <row r="74" spans="1:6" s="26" customFormat="1" ht="126" x14ac:dyDescent="0.2">
      <c r="A74" s="107" t="s">
        <v>498</v>
      </c>
      <c r="B74" s="102" t="s">
        <v>397</v>
      </c>
      <c r="C74" s="103" t="s">
        <v>499</v>
      </c>
      <c r="D74" s="104">
        <v>245000</v>
      </c>
      <c r="E74" s="105">
        <v>26000</v>
      </c>
      <c r="F74" s="106">
        <f t="shared" si="0"/>
        <v>219000</v>
      </c>
    </row>
    <row r="75" spans="1:6" s="26" customFormat="1" ht="31.5" x14ac:dyDescent="0.2">
      <c r="A75" s="101" t="s">
        <v>410</v>
      </c>
      <c r="B75" s="102" t="s">
        <v>397</v>
      </c>
      <c r="C75" s="103" t="s">
        <v>500</v>
      </c>
      <c r="D75" s="104">
        <v>245000</v>
      </c>
      <c r="E75" s="105">
        <v>26000</v>
      </c>
      <c r="F75" s="106">
        <f t="shared" si="0"/>
        <v>219000</v>
      </c>
    </row>
    <row r="76" spans="1:6" s="26" customFormat="1" ht="141.75" x14ac:dyDescent="0.2">
      <c r="A76" s="107" t="s">
        <v>501</v>
      </c>
      <c r="B76" s="102" t="s">
        <v>397</v>
      </c>
      <c r="C76" s="103" t="s">
        <v>502</v>
      </c>
      <c r="D76" s="104">
        <v>200000</v>
      </c>
      <c r="E76" s="105" t="s">
        <v>39</v>
      </c>
      <c r="F76" s="106">
        <f t="shared" si="0"/>
        <v>200000</v>
      </c>
    </row>
    <row r="77" spans="1:6" s="26" customFormat="1" ht="31.5" x14ac:dyDescent="0.2">
      <c r="A77" s="101" t="s">
        <v>503</v>
      </c>
      <c r="B77" s="102" t="s">
        <v>397</v>
      </c>
      <c r="C77" s="103" t="s">
        <v>504</v>
      </c>
      <c r="D77" s="104">
        <v>200000</v>
      </c>
      <c r="E77" s="105" t="s">
        <v>39</v>
      </c>
      <c r="F77" s="106">
        <f t="shared" si="0"/>
        <v>200000</v>
      </c>
    </row>
    <row r="78" spans="1:6" s="26" customFormat="1" ht="63" x14ac:dyDescent="0.2">
      <c r="A78" s="101" t="s">
        <v>505</v>
      </c>
      <c r="B78" s="102" t="s">
        <v>397</v>
      </c>
      <c r="C78" s="103" t="s">
        <v>506</v>
      </c>
      <c r="D78" s="104">
        <v>10000</v>
      </c>
      <c r="E78" s="105" t="s">
        <v>39</v>
      </c>
      <c r="F78" s="106">
        <f t="shared" si="0"/>
        <v>10000</v>
      </c>
    </row>
    <row r="79" spans="1:6" s="26" customFormat="1" ht="126" x14ac:dyDescent="0.2">
      <c r="A79" s="107" t="s">
        <v>507</v>
      </c>
      <c r="B79" s="102" t="s">
        <v>397</v>
      </c>
      <c r="C79" s="103" t="s">
        <v>508</v>
      </c>
      <c r="D79" s="104">
        <v>10000</v>
      </c>
      <c r="E79" s="105" t="s">
        <v>39</v>
      </c>
      <c r="F79" s="106">
        <f t="shared" ref="F79:F142" si="1">IF(OR(D79="-",IF(E79="-",0,E79)&gt;=IF(D79="-",0,D79)),"-",IF(D79="-",0,D79)-IF(E79="-",0,E79))</f>
        <v>10000</v>
      </c>
    </row>
    <row r="80" spans="1:6" s="26" customFormat="1" ht="31.5" x14ac:dyDescent="0.2">
      <c r="A80" s="101" t="s">
        <v>410</v>
      </c>
      <c r="B80" s="102" t="s">
        <v>397</v>
      </c>
      <c r="C80" s="103" t="s">
        <v>509</v>
      </c>
      <c r="D80" s="104">
        <v>10000</v>
      </c>
      <c r="E80" s="105" t="s">
        <v>39</v>
      </c>
      <c r="F80" s="106">
        <f t="shared" si="1"/>
        <v>10000</v>
      </c>
    </row>
    <row r="81" spans="1:6" s="26" customFormat="1" ht="94.5" x14ac:dyDescent="0.2">
      <c r="A81" s="101" t="s">
        <v>427</v>
      </c>
      <c r="B81" s="102" t="s">
        <v>397</v>
      </c>
      <c r="C81" s="103" t="s">
        <v>510</v>
      </c>
      <c r="D81" s="104">
        <v>1216600</v>
      </c>
      <c r="E81" s="105">
        <v>401089</v>
      </c>
      <c r="F81" s="106">
        <f t="shared" si="1"/>
        <v>815511</v>
      </c>
    </row>
    <row r="82" spans="1:6" s="26" customFormat="1" ht="47.25" x14ac:dyDescent="0.2">
      <c r="A82" s="101" t="s">
        <v>429</v>
      </c>
      <c r="B82" s="102" t="s">
        <v>397</v>
      </c>
      <c r="C82" s="103" t="s">
        <v>511</v>
      </c>
      <c r="D82" s="104">
        <v>1216600</v>
      </c>
      <c r="E82" s="105">
        <v>401089</v>
      </c>
      <c r="F82" s="106">
        <f t="shared" si="1"/>
        <v>815511</v>
      </c>
    </row>
    <row r="83" spans="1:6" s="26" customFormat="1" ht="236.25" x14ac:dyDescent="0.2">
      <c r="A83" s="107" t="s">
        <v>512</v>
      </c>
      <c r="B83" s="102" t="s">
        <v>397</v>
      </c>
      <c r="C83" s="103" t="s">
        <v>513</v>
      </c>
      <c r="D83" s="104">
        <v>450000</v>
      </c>
      <c r="E83" s="105">
        <v>213598</v>
      </c>
      <c r="F83" s="106">
        <f t="shared" si="1"/>
        <v>236402</v>
      </c>
    </row>
    <row r="84" spans="1:6" s="26" customFormat="1" ht="31.5" x14ac:dyDescent="0.2">
      <c r="A84" s="101" t="s">
        <v>410</v>
      </c>
      <c r="B84" s="102" t="s">
        <v>397</v>
      </c>
      <c r="C84" s="103" t="s">
        <v>514</v>
      </c>
      <c r="D84" s="104">
        <v>450000</v>
      </c>
      <c r="E84" s="105">
        <v>213598</v>
      </c>
      <c r="F84" s="106">
        <f t="shared" si="1"/>
        <v>236402</v>
      </c>
    </row>
    <row r="85" spans="1:6" s="26" customFormat="1" ht="173.25" x14ac:dyDescent="0.2">
      <c r="A85" s="107" t="s">
        <v>515</v>
      </c>
      <c r="B85" s="102" t="s">
        <v>397</v>
      </c>
      <c r="C85" s="103" t="s">
        <v>516</v>
      </c>
      <c r="D85" s="104">
        <v>180000</v>
      </c>
      <c r="E85" s="105">
        <v>180000</v>
      </c>
      <c r="F85" s="106" t="str">
        <f t="shared" si="1"/>
        <v>-</v>
      </c>
    </row>
    <row r="86" spans="1:6" s="26" customFormat="1" ht="31.5" x14ac:dyDescent="0.2">
      <c r="A86" s="101" t="s">
        <v>517</v>
      </c>
      <c r="B86" s="102" t="s">
        <v>397</v>
      </c>
      <c r="C86" s="103" t="s">
        <v>518</v>
      </c>
      <c r="D86" s="104">
        <v>180000</v>
      </c>
      <c r="E86" s="105">
        <v>180000</v>
      </c>
      <c r="F86" s="106" t="str">
        <f t="shared" si="1"/>
        <v>-</v>
      </c>
    </row>
    <row r="87" spans="1:6" s="26" customFormat="1" ht="173.25" x14ac:dyDescent="0.2">
      <c r="A87" s="107" t="s">
        <v>519</v>
      </c>
      <c r="B87" s="102" t="s">
        <v>397</v>
      </c>
      <c r="C87" s="103" t="s">
        <v>520</v>
      </c>
      <c r="D87" s="104">
        <v>150000</v>
      </c>
      <c r="E87" s="105" t="s">
        <v>39</v>
      </c>
      <c r="F87" s="106">
        <f t="shared" si="1"/>
        <v>150000</v>
      </c>
    </row>
    <row r="88" spans="1:6" s="26" customFormat="1" ht="31.5" x14ac:dyDescent="0.2">
      <c r="A88" s="101" t="s">
        <v>410</v>
      </c>
      <c r="B88" s="102" t="s">
        <v>397</v>
      </c>
      <c r="C88" s="103" t="s">
        <v>521</v>
      </c>
      <c r="D88" s="104">
        <v>150000</v>
      </c>
      <c r="E88" s="105" t="s">
        <v>39</v>
      </c>
      <c r="F88" s="106">
        <f t="shared" si="1"/>
        <v>150000</v>
      </c>
    </row>
    <row r="89" spans="1:6" s="26" customFormat="1" ht="173.25" x14ac:dyDescent="0.2">
      <c r="A89" s="107" t="s">
        <v>522</v>
      </c>
      <c r="B89" s="102" t="s">
        <v>397</v>
      </c>
      <c r="C89" s="103" t="s">
        <v>523</v>
      </c>
      <c r="D89" s="104">
        <v>100000</v>
      </c>
      <c r="E89" s="105" t="s">
        <v>39</v>
      </c>
      <c r="F89" s="106">
        <f t="shared" si="1"/>
        <v>100000</v>
      </c>
    </row>
    <row r="90" spans="1:6" s="26" customFormat="1" ht="31.5" x14ac:dyDescent="0.2">
      <c r="A90" s="101" t="s">
        <v>410</v>
      </c>
      <c r="B90" s="102" t="s">
        <v>397</v>
      </c>
      <c r="C90" s="103" t="s">
        <v>524</v>
      </c>
      <c r="D90" s="104">
        <v>100000</v>
      </c>
      <c r="E90" s="105" t="s">
        <v>39</v>
      </c>
      <c r="F90" s="106">
        <f t="shared" si="1"/>
        <v>100000</v>
      </c>
    </row>
    <row r="91" spans="1:6" s="26" customFormat="1" ht="173.25" x14ac:dyDescent="0.2">
      <c r="A91" s="107" t="s">
        <v>451</v>
      </c>
      <c r="B91" s="102" t="s">
        <v>397</v>
      </c>
      <c r="C91" s="103" t="s">
        <v>525</v>
      </c>
      <c r="D91" s="104">
        <v>24000</v>
      </c>
      <c r="E91" s="105" t="s">
        <v>39</v>
      </c>
      <c r="F91" s="106">
        <f t="shared" si="1"/>
        <v>24000</v>
      </c>
    </row>
    <row r="92" spans="1:6" s="26" customFormat="1" ht="31.5" x14ac:dyDescent="0.2">
      <c r="A92" s="101" t="s">
        <v>410</v>
      </c>
      <c r="B92" s="102" t="s">
        <v>397</v>
      </c>
      <c r="C92" s="103" t="s">
        <v>526</v>
      </c>
      <c r="D92" s="104">
        <v>24000</v>
      </c>
      <c r="E92" s="105" t="s">
        <v>39</v>
      </c>
      <c r="F92" s="106">
        <f t="shared" si="1"/>
        <v>24000</v>
      </c>
    </row>
    <row r="93" spans="1:6" s="26" customFormat="1" ht="141.75" x14ac:dyDescent="0.2">
      <c r="A93" s="107" t="s">
        <v>527</v>
      </c>
      <c r="B93" s="102" t="s">
        <v>397</v>
      </c>
      <c r="C93" s="103" t="s">
        <v>528</v>
      </c>
      <c r="D93" s="104">
        <v>312600</v>
      </c>
      <c r="E93" s="105">
        <v>7491</v>
      </c>
      <c r="F93" s="106">
        <f t="shared" si="1"/>
        <v>305109</v>
      </c>
    </row>
    <row r="94" spans="1:6" s="26" customFormat="1" ht="31.5" x14ac:dyDescent="0.2">
      <c r="A94" s="101" t="s">
        <v>444</v>
      </c>
      <c r="B94" s="102" t="s">
        <v>397</v>
      </c>
      <c r="C94" s="103" t="s">
        <v>529</v>
      </c>
      <c r="D94" s="104">
        <v>312600</v>
      </c>
      <c r="E94" s="105">
        <v>7491</v>
      </c>
      <c r="F94" s="106">
        <f t="shared" si="1"/>
        <v>305109</v>
      </c>
    </row>
    <row r="95" spans="1:6" s="26" customFormat="1" ht="63" x14ac:dyDescent="0.2">
      <c r="A95" s="101" t="s">
        <v>530</v>
      </c>
      <c r="B95" s="102" t="s">
        <v>397</v>
      </c>
      <c r="C95" s="103" t="s">
        <v>531</v>
      </c>
      <c r="D95" s="104">
        <v>1485000</v>
      </c>
      <c r="E95" s="105">
        <v>174811</v>
      </c>
      <c r="F95" s="106">
        <f t="shared" si="1"/>
        <v>1310189</v>
      </c>
    </row>
    <row r="96" spans="1:6" s="26" customFormat="1" ht="63" x14ac:dyDescent="0.2">
      <c r="A96" s="101" t="s">
        <v>532</v>
      </c>
      <c r="B96" s="102" t="s">
        <v>397</v>
      </c>
      <c r="C96" s="103" t="s">
        <v>533</v>
      </c>
      <c r="D96" s="104">
        <v>1485000</v>
      </c>
      <c r="E96" s="105">
        <v>174811</v>
      </c>
      <c r="F96" s="106">
        <f t="shared" si="1"/>
        <v>1310189</v>
      </c>
    </row>
    <row r="97" spans="1:6" s="26" customFormat="1" ht="141.75" x14ac:dyDescent="0.2">
      <c r="A97" s="107" t="s">
        <v>534</v>
      </c>
      <c r="B97" s="102" t="s">
        <v>397</v>
      </c>
      <c r="C97" s="103" t="s">
        <v>535</v>
      </c>
      <c r="D97" s="104">
        <v>478700</v>
      </c>
      <c r="E97" s="105" t="s">
        <v>39</v>
      </c>
      <c r="F97" s="106">
        <f t="shared" si="1"/>
        <v>478700</v>
      </c>
    </row>
    <row r="98" spans="1:6" s="26" customFormat="1" ht="31.5" x14ac:dyDescent="0.2">
      <c r="A98" s="101" t="s">
        <v>410</v>
      </c>
      <c r="B98" s="102" t="s">
        <v>397</v>
      </c>
      <c r="C98" s="103" t="s">
        <v>536</v>
      </c>
      <c r="D98" s="104">
        <v>478700</v>
      </c>
      <c r="E98" s="105" t="s">
        <v>39</v>
      </c>
      <c r="F98" s="106">
        <f t="shared" si="1"/>
        <v>478700</v>
      </c>
    </row>
    <row r="99" spans="1:6" s="26" customFormat="1" ht="126" x14ac:dyDescent="0.2">
      <c r="A99" s="101" t="s">
        <v>537</v>
      </c>
      <c r="B99" s="102" t="s">
        <v>397</v>
      </c>
      <c r="C99" s="103" t="s">
        <v>538</v>
      </c>
      <c r="D99" s="104">
        <v>200000</v>
      </c>
      <c r="E99" s="105">
        <v>50000</v>
      </c>
      <c r="F99" s="106">
        <f t="shared" si="1"/>
        <v>150000</v>
      </c>
    </row>
    <row r="100" spans="1:6" s="26" customFormat="1" ht="31.5" x14ac:dyDescent="0.2">
      <c r="A100" s="101" t="s">
        <v>410</v>
      </c>
      <c r="B100" s="102" t="s">
        <v>397</v>
      </c>
      <c r="C100" s="103" t="s">
        <v>539</v>
      </c>
      <c r="D100" s="104">
        <v>200000</v>
      </c>
      <c r="E100" s="105">
        <v>50000</v>
      </c>
      <c r="F100" s="106">
        <f t="shared" si="1"/>
        <v>150000</v>
      </c>
    </row>
    <row r="101" spans="1:6" s="26" customFormat="1" ht="126" x14ac:dyDescent="0.2">
      <c r="A101" s="101" t="s">
        <v>540</v>
      </c>
      <c r="B101" s="102" t="s">
        <v>397</v>
      </c>
      <c r="C101" s="103" t="s">
        <v>541</v>
      </c>
      <c r="D101" s="104">
        <v>124100</v>
      </c>
      <c r="E101" s="105">
        <v>31011</v>
      </c>
      <c r="F101" s="106">
        <f t="shared" si="1"/>
        <v>93089</v>
      </c>
    </row>
    <row r="102" spans="1:6" s="26" customFormat="1" ht="31.5" x14ac:dyDescent="0.2">
      <c r="A102" s="101" t="s">
        <v>446</v>
      </c>
      <c r="B102" s="102" t="s">
        <v>397</v>
      </c>
      <c r="C102" s="103" t="s">
        <v>542</v>
      </c>
      <c r="D102" s="104">
        <v>124100</v>
      </c>
      <c r="E102" s="105">
        <v>31011</v>
      </c>
      <c r="F102" s="106">
        <f t="shared" si="1"/>
        <v>93089</v>
      </c>
    </row>
    <row r="103" spans="1:6" s="26" customFormat="1" ht="236.25" x14ac:dyDescent="0.2">
      <c r="A103" s="107" t="s">
        <v>543</v>
      </c>
      <c r="B103" s="102" t="s">
        <v>397</v>
      </c>
      <c r="C103" s="103" t="s">
        <v>544</v>
      </c>
      <c r="D103" s="104">
        <v>682200</v>
      </c>
      <c r="E103" s="105">
        <v>93800</v>
      </c>
      <c r="F103" s="106">
        <f t="shared" si="1"/>
        <v>588400</v>
      </c>
    </row>
    <row r="104" spans="1:6" s="26" customFormat="1" ht="31.5" x14ac:dyDescent="0.2">
      <c r="A104" s="101" t="s">
        <v>116</v>
      </c>
      <c r="B104" s="102" t="s">
        <v>397</v>
      </c>
      <c r="C104" s="103" t="s">
        <v>545</v>
      </c>
      <c r="D104" s="104">
        <v>682200</v>
      </c>
      <c r="E104" s="105">
        <v>93800</v>
      </c>
      <c r="F104" s="106">
        <f t="shared" si="1"/>
        <v>588400</v>
      </c>
    </row>
    <row r="105" spans="1:6" s="26" customFormat="1" ht="47.25" x14ac:dyDescent="0.2">
      <c r="A105" s="101" t="s">
        <v>471</v>
      </c>
      <c r="B105" s="102" t="s">
        <v>397</v>
      </c>
      <c r="C105" s="103" t="s">
        <v>546</v>
      </c>
      <c r="D105" s="104">
        <v>278600</v>
      </c>
      <c r="E105" s="105">
        <v>278457</v>
      </c>
      <c r="F105" s="106">
        <f t="shared" si="1"/>
        <v>143</v>
      </c>
    </row>
    <row r="106" spans="1:6" s="26" customFormat="1" ht="31.5" x14ac:dyDescent="0.2">
      <c r="A106" s="101" t="s">
        <v>488</v>
      </c>
      <c r="B106" s="102" t="s">
        <v>397</v>
      </c>
      <c r="C106" s="103" t="s">
        <v>547</v>
      </c>
      <c r="D106" s="104">
        <v>50000</v>
      </c>
      <c r="E106" s="105">
        <v>50000</v>
      </c>
      <c r="F106" s="106" t="str">
        <f t="shared" si="1"/>
        <v>-</v>
      </c>
    </row>
    <row r="107" spans="1:6" s="26" customFormat="1" ht="110.25" x14ac:dyDescent="0.2">
      <c r="A107" s="101" t="s">
        <v>490</v>
      </c>
      <c r="B107" s="102" t="s">
        <v>397</v>
      </c>
      <c r="C107" s="103" t="s">
        <v>548</v>
      </c>
      <c r="D107" s="104">
        <v>50000</v>
      </c>
      <c r="E107" s="105">
        <v>50000</v>
      </c>
      <c r="F107" s="106" t="str">
        <f t="shared" si="1"/>
        <v>-</v>
      </c>
    </row>
    <row r="108" spans="1:6" s="26" customFormat="1" ht="31.5" x14ac:dyDescent="0.2">
      <c r="A108" s="101" t="s">
        <v>517</v>
      </c>
      <c r="B108" s="102" t="s">
        <v>397</v>
      </c>
      <c r="C108" s="103" t="s">
        <v>549</v>
      </c>
      <c r="D108" s="104">
        <v>50000</v>
      </c>
      <c r="E108" s="105">
        <v>50000</v>
      </c>
      <c r="F108" s="106" t="str">
        <f t="shared" si="1"/>
        <v>-</v>
      </c>
    </row>
    <row r="109" spans="1:6" s="26" customFormat="1" ht="31.5" x14ac:dyDescent="0.2">
      <c r="A109" s="101" t="s">
        <v>473</v>
      </c>
      <c r="B109" s="102" t="s">
        <v>397</v>
      </c>
      <c r="C109" s="103" t="s">
        <v>550</v>
      </c>
      <c r="D109" s="104">
        <v>228600</v>
      </c>
      <c r="E109" s="105">
        <v>228457</v>
      </c>
      <c r="F109" s="106">
        <f t="shared" si="1"/>
        <v>143</v>
      </c>
    </row>
    <row r="110" spans="1:6" s="26" customFormat="1" ht="189" x14ac:dyDescent="0.2">
      <c r="A110" s="107" t="s">
        <v>551</v>
      </c>
      <c r="B110" s="102" t="s">
        <v>397</v>
      </c>
      <c r="C110" s="103" t="s">
        <v>552</v>
      </c>
      <c r="D110" s="104">
        <v>228600</v>
      </c>
      <c r="E110" s="105">
        <v>228457</v>
      </c>
      <c r="F110" s="106">
        <f t="shared" si="1"/>
        <v>143</v>
      </c>
    </row>
    <row r="111" spans="1:6" s="26" customFormat="1" ht="47.25" x14ac:dyDescent="0.2">
      <c r="A111" s="101" t="s">
        <v>553</v>
      </c>
      <c r="B111" s="102" t="s">
        <v>397</v>
      </c>
      <c r="C111" s="103" t="s">
        <v>554</v>
      </c>
      <c r="D111" s="104">
        <v>228600</v>
      </c>
      <c r="E111" s="105">
        <v>228457</v>
      </c>
      <c r="F111" s="106">
        <f t="shared" si="1"/>
        <v>143</v>
      </c>
    </row>
    <row r="112" spans="1:6" s="26" customFormat="1" ht="47.25" x14ac:dyDescent="0.2">
      <c r="A112" s="89" t="s">
        <v>555</v>
      </c>
      <c r="B112" s="90" t="s">
        <v>397</v>
      </c>
      <c r="C112" s="91" t="s">
        <v>556</v>
      </c>
      <c r="D112" s="92">
        <v>4247900</v>
      </c>
      <c r="E112" s="93">
        <v>679200</v>
      </c>
      <c r="F112" s="94">
        <f t="shared" si="1"/>
        <v>3568700</v>
      </c>
    </row>
    <row r="113" spans="1:6" s="26" customFormat="1" ht="63" x14ac:dyDescent="0.2">
      <c r="A113" s="101" t="s">
        <v>557</v>
      </c>
      <c r="B113" s="102" t="s">
        <v>397</v>
      </c>
      <c r="C113" s="103" t="s">
        <v>558</v>
      </c>
      <c r="D113" s="104">
        <v>14900</v>
      </c>
      <c r="E113" s="105" t="s">
        <v>39</v>
      </c>
      <c r="F113" s="106">
        <f t="shared" si="1"/>
        <v>14900</v>
      </c>
    </row>
    <row r="114" spans="1:6" s="26" customFormat="1" ht="94.5" x14ac:dyDescent="0.2">
      <c r="A114" s="101" t="s">
        <v>559</v>
      </c>
      <c r="B114" s="102" t="s">
        <v>397</v>
      </c>
      <c r="C114" s="103" t="s">
        <v>560</v>
      </c>
      <c r="D114" s="104">
        <v>14900</v>
      </c>
      <c r="E114" s="105" t="s">
        <v>39</v>
      </c>
      <c r="F114" s="106">
        <f t="shared" si="1"/>
        <v>14900</v>
      </c>
    </row>
    <row r="115" spans="1:6" s="26" customFormat="1" ht="31.5" x14ac:dyDescent="0.2">
      <c r="A115" s="101" t="s">
        <v>561</v>
      </c>
      <c r="B115" s="102" t="s">
        <v>397</v>
      </c>
      <c r="C115" s="103" t="s">
        <v>562</v>
      </c>
      <c r="D115" s="104">
        <v>14900</v>
      </c>
      <c r="E115" s="105" t="s">
        <v>39</v>
      </c>
      <c r="F115" s="106">
        <f t="shared" si="1"/>
        <v>14900</v>
      </c>
    </row>
    <row r="116" spans="1:6" s="26" customFormat="1" ht="189" x14ac:dyDescent="0.2">
      <c r="A116" s="107" t="s">
        <v>563</v>
      </c>
      <c r="B116" s="102" t="s">
        <v>397</v>
      </c>
      <c r="C116" s="103" t="s">
        <v>564</v>
      </c>
      <c r="D116" s="104">
        <v>14900</v>
      </c>
      <c r="E116" s="105" t="s">
        <v>39</v>
      </c>
      <c r="F116" s="106">
        <f t="shared" si="1"/>
        <v>14900</v>
      </c>
    </row>
    <row r="117" spans="1:6" s="26" customFormat="1" ht="31.5" x14ac:dyDescent="0.2">
      <c r="A117" s="101" t="s">
        <v>410</v>
      </c>
      <c r="B117" s="102" t="s">
        <v>397</v>
      </c>
      <c r="C117" s="103" t="s">
        <v>565</v>
      </c>
      <c r="D117" s="104">
        <v>14900</v>
      </c>
      <c r="E117" s="105" t="s">
        <v>39</v>
      </c>
      <c r="F117" s="106">
        <f t="shared" si="1"/>
        <v>14900</v>
      </c>
    </row>
    <row r="118" spans="1:6" s="26" customFormat="1" ht="63" x14ac:dyDescent="0.2">
      <c r="A118" s="101" t="s">
        <v>566</v>
      </c>
      <c r="B118" s="102" t="s">
        <v>397</v>
      </c>
      <c r="C118" s="103" t="s">
        <v>567</v>
      </c>
      <c r="D118" s="104">
        <v>4100100</v>
      </c>
      <c r="E118" s="105">
        <v>679200</v>
      </c>
      <c r="F118" s="106">
        <f t="shared" si="1"/>
        <v>3420900</v>
      </c>
    </row>
    <row r="119" spans="1:6" s="26" customFormat="1" ht="94.5" x14ac:dyDescent="0.2">
      <c r="A119" s="101" t="s">
        <v>559</v>
      </c>
      <c r="B119" s="102" t="s">
        <v>397</v>
      </c>
      <c r="C119" s="103" t="s">
        <v>568</v>
      </c>
      <c r="D119" s="104">
        <v>4100100</v>
      </c>
      <c r="E119" s="105">
        <v>679200</v>
      </c>
      <c r="F119" s="106">
        <f t="shared" si="1"/>
        <v>3420900</v>
      </c>
    </row>
    <row r="120" spans="1:6" s="26" customFormat="1" ht="31.5" x14ac:dyDescent="0.2">
      <c r="A120" s="101" t="s">
        <v>561</v>
      </c>
      <c r="B120" s="102" t="s">
        <v>397</v>
      </c>
      <c r="C120" s="103" t="s">
        <v>569</v>
      </c>
      <c r="D120" s="104">
        <v>4100100</v>
      </c>
      <c r="E120" s="105">
        <v>679200</v>
      </c>
      <c r="F120" s="106">
        <f t="shared" si="1"/>
        <v>3420900</v>
      </c>
    </row>
    <row r="121" spans="1:6" s="26" customFormat="1" ht="157.5" x14ac:dyDescent="0.2">
      <c r="A121" s="107" t="s">
        <v>570</v>
      </c>
      <c r="B121" s="102" t="s">
        <v>397</v>
      </c>
      <c r="C121" s="103" t="s">
        <v>571</v>
      </c>
      <c r="D121" s="104">
        <v>25000</v>
      </c>
      <c r="E121" s="105" t="s">
        <v>39</v>
      </c>
      <c r="F121" s="106">
        <f t="shared" si="1"/>
        <v>25000</v>
      </c>
    </row>
    <row r="122" spans="1:6" s="26" customFormat="1" ht="31.5" x14ac:dyDescent="0.2">
      <c r="A122" s="101" t="s">
        <v>410</v>
      </c>
      <c r="B122" s="102" t="s">
        <v>397</v>
      </c>
      <c r="C122" s="103" t="s">
        <v>572</v>
      </c>
      <c r="D122" s="104">
        <v>25000</v>
      </c>
      <c r="E122" s="105" t="s">
        <v>39</v>
      </c>
      <c r="F122" s="106">
        <f t="shared" si="1"/>
        <v>25000</v>
      </c>
    </row>
    <row r="123" spans="1:6" s="26" customFormat="1" ht="267.75" x14ac:dyDescent="0.2">
      <c r="A123" s="107" t="s">
        <v>573</v>
      </c>
      <c r="B123" s="102" t="s">
        <v>397</v>
      </c>
      <c r="C123" s="103" t="s">
        <v>574</v>
      </c>
      <c r="D123" s="104">
        <v>4075100</v>
      </c>
      <c r="E123" s="105">
        <v>679200</v>
      </c>
      <c r="F123" s="106">
        <f t="shared" si="1"/>
        <v>3395900</v>
      </c>
    </row>
    <row r="124" spans="1:6" s="26" customFormat="1" ht="31.5" x14ac:dyDescent="0.2">
      <c r="A124" s="101" t="s">
        <v>116</v>
      </c>
      <c r="B124" s="102" t="s">
        <v>397</v>
      </c>
      <c r="C124" s="103" t="s">
        <v>575</v>
      </c>
      <c r="D124" s="104">
        <v>4075100</v>
      </c>
      <c r="E124" s="105">
        <v>679200</v>
      </c>
      <c r="F124" s="106">
        <f t="shared" si="1"/>
        <v>3395900</v>
      </c>
    </row>
    <row r="125" spans="1:6" s="26" customFormat="1" ht="47.25" x14ac:dyDescent="0.2">
      <c r="A125" s="101" t="s">
        <v>576</v>
      </c>
      <c r="B125" s="102" t="s">
        <v>397</v>
      </c>
      <c r="C125" s="103" t="s">
        <v>577</v>
      </c>
      <c r="D125" s="104">
        <v>132900</v>
      </c>
      <c r="E125" s="105" t="s">
        <v>39</v>
      </c>
      <c r="F125" s="106">
        <f t="shared" si="1"/>
        <v>132900</v>
      </c>
    </row>
    <row r="126" spans="1:6" s="26" customFormat="1" ht="94.5" x14ac:dyDescent="0.2">
      <c r="A126" s="101" t="s">
        <v>559</v>
      </c>
      <c r="B126" s="102" t="s">
        <v>397</v>
      </c>
      <c r="C126" s="103" t="s">
        <v>578</v>
      </c>
      <c r="D126" s="104">
        <v>32900</v>
      </c>
      <c r="E126" s="105" t="s">
        <v>39</v>
      </c>
      <c r="F126" s="106">
        <f t="shared" si="1"/>
        <v>32900</v>
      </c>
    </row>
    <row r="127" spans="1:6" s="26" customFormat="1" ht="31.5" x14ac:dyDescent="0.2">
      <c r="A127" s="101" t="s">
        <v>561</v>
      </c>
      <c r="B127" s="102" t="s">
        <v>397</v>
      </c>
      <c r="C127" s="103" t="s">
        <v>579</v>
      </c>
      <c r="D127" s="104">
        <v>32900</v>
      </c>
      <c r="E127" s="105" t="s">
        <v>39</v>
      </c>
      <c r="F127" s="106">
        <f t="shared" si="1"/>
        <v>32900</v>
      </c>
    </row>
    <row r="128" spans="1:6" s="26" customFormat="1" ht="141.75" x14ac:dyDescent="0.2">
      <c r="A128" s="107" t="s">
        <v>580</v>
      </c>
      <c r="B128" s="102" t="s">
        <v>397</v>
      </c>
      <c r="C128" s="103" t="s">
        <v>581</v>
      </c>
      <c r="D128" s="104">
        <v>32900</v>
      </c>
      <c r="E128" s="105" t="s">
        <v>39</v>
      </c>
      <c r="F128" s="106">
        <f t="shared" si="1"/>
        <v>32900</v>
      </c>
    </row>
    <row r="129" spans="1:6" s="26" customFormat="1" ht="31.5" x14ac:dyDescent="0.2">
      <c r="A129" s="101" t="s">
        <v>410</v>
      </c>
      <c r="B129" s="102" t="s">
        <v>397</v>
      </c>
      <c r="C129" s="103" t="s">
        <v>582</v>
      </c>
      <c r="D129" s="104">
        <v>32900</v>
      </c>
      <c r="E129" s="105" t="s">
        <v>39</v>
      </c>
      <c r="F129" s="106">
        <f t="shared" si="1"/>
        <v>32900</v>
      </c>
    </row>
    <row r="130" spans="1:6" s="26" customFormat="1" ht="63" x14ac:dyDescent="0.2">
      <c r="A130" s="101" t="s">
        <v>583</v>
      </c>
      <c r="B130" s="102" t="s">
        <v>397</v>
      </c>
      <c r="C130" s="103" t="s">
        <v>584</v>
      </c>
      <c r="D130" s="104">
        <v>100000</v>
      </c>
      <c r="E130" s="105" t="s">
        <v>39</v>
      </c>
      <c r="F130" s="106">
        <f t="shared" si="1"/>
        <v>100000</v>
      </c>
    </row>
    <row r="131" spans="1:6" s="26" customFormat="1" ht="31.5" x14ac:dyDescent="0.2">
      <c r="A131" s="101" t="s">
        <v>585</v>
      </c>
      <c r="B131" s="102" t="s">
        <v>397</v>
      </c>
      <c r="C131" s="103" t="s">
        <v>586</v>
      </c>
      <c r="D131" s="104">
        <v>100000</v>
      </c>
      <c r="E131" s="105" t="s">
        <v>39</v>
      </c>
      <c r="F131" s="106">
        <f t="shared" si="1"/>
        <v>100000</v>
      </c>
    </row>
    <row r="132" spans="1:6" s="26" customFormat="1" ht="141.75" x14ac:dyDescent="0.2">
      <c r="A132" s="107" t="s">
        <v>587</v>
      </c>
      <c r="B132" s="102" t="s">
        <v>397</v>
      </c>
      <c r="C132" s="103" t="s">
        <v>588</v>
      </c>
      <c r="D132" s="104">
        <v>100000</v>
      </c>
      <c r="E132" s="105" t="s">
        <v>39</v>
      </c>
      <c r="F132" s="106">
        <f t="shared" si="1"/>
        <v>100000</v>
      </c>
    </row>
    <row r="133" spans="1:6" s="26" customFormat="1" ht="31.5" x14ac:dyDescent="0.2">
      <c r="A133" s="101" t="s">
        <v>410</v>
      </c>
      <c r="B133" s="102" t="s">
        <v>397</v>
      </c>
      <c r="C133" s="103" t="s">
        <v>589</v>
      </c>
      <c r="D133" s="104">
        <v>100000</v>
      </c>
      <c r="E133" s="105" t="s">
        <v>39</v>
      </c>
      <c r="F133" s="106">
        <f t="shared" si="1"/>
        <v>100000</v>
      </c>
    </row>
    <row r="134" spans="1:6" s="26" customFormat="1" ht="31.5" x14ac:dyDescent="0.2">
      <c r="A134" s="89" t="s">
        <v>590</v>
      </c>
      <c r="B134" s="90" t="s">
        <v>397</v>
      </c>
      <c r="C134" s="91" t="s">
        <v>591</v>
      </c>
      <c r="D134" s="92">
        <v>89887600</v>
      </c>
      <c r="E134" s="93">
        <v>2807861.99</v>
      </c>
      <c r="F134" s="94">
        <f t="shared" si="1"/>
        <v>87079738.010000005</v>
      </c>
    </row>
    <row r="135" spans="1:6" s="26" customFormat="1" ht="31.5" x14ac:dyDescent="0.2">
      <c r="A135" s="101" t="s">
        <v>592</v>
      </c>
      <c r="B135" s="102" t="s">
        <v>397</v>
      </c>
      <c r="C135" s="103" t="s">
        <v>593</v>
      </c>
      <c r="D135" s="104">
        <v>89752100</v>
      </c>
      <c r="E135" s="105">
        <v>2807861.99</v>
      </c>
      <c r="F135" s="106">
        <f t="shared" si="1"/>
        <v>86944238.010000005</v>
      </c>
    </row>
    <row r="136" spans="1:6" s="26" customFormat="1" ht="47.25" x14ac:dyDescent="0.2">
      <c r="A136" s="101" t="s">
        <v>594</v>
      </c>
      <c r="B136" s="102" t="s">
        <v>397</v>
      </c>
      <c r="C136" s="103" t="s">
        <v>595</v>
      </c>
      <c r="D136" s="104">
        <v>89752100</v>
      </c>
      <c r="E136" s="105">
        <v>2807861.99</v>
      </c>
      <c r="F136" s="106">
        <f t="shared" si="1"/>
        <v>86944238.010000005</v>
      </c>
    </row>
    <row r="137" spans="1:6" s="26" customFormat="1" ht="47.25" x14ac:dyDescent="0.2">
      <c r="A137" s="101" t="s">
        <v>596</v>
      </c>
      <c r="B137" s="102" t="s">
        <v>397</v>
      </c>
      <c r="C137" s="103" t="s">
        <v>597</v>
      </c>
      <c r="D137" s="104">
        <v>85059700</v>
      </c>
      <c r="E137" s="105">
        <v>2796481.99</v>
      </c>
      <c r="F137" s="106">
        <f t="shared" si="1"/>
        <v>82263218.010000005</v>
      </c>
    </row>
    <row r="138" spans="1:6" s="26" customFormat="1" ht="141.75" x14ac:dyDescent="0.2">
      <c r="A138" s="107" t="s">
        <v>598</v>
      </c>
      <c r="B138" s="102" t="s">
        <v>397</v>
      </c>
      <c r="C138" s="103" t="s">
        <v>599</v>
      </c>
      <c r="D138" s="104">
        <v>37257400</v>
      </c>
      <c r="E138" s="105">
        <v>2796481.99</v>
      </c>
      <c r="F138" s="106">
        <f t="shared" si="1"/>
        <v>34460918.009999998</v>
      </c>
    </row>
    <row r="139" spans="1:6" s="26" customFormat="1" ht="31.5" x14ac:dyDescent="0.2">
      <c r="A139" s="101" t="s">
        <v>410</v>
      </c>
      <c r="B139" s="102" t="s">
        <v>397</v>
      </c>
      <c r="C139" s="103" t="s">
        <v>600</v>
      </c>
      <c r="D139" s="104">
        <v>37257400</v>
      </c>
      <c r="E139" s="105">
        <v>2796481.99</v>
      </c>
      <c r="F139" s="106">
        <f t="shared" si="1"/>
        <v>34460918.009999998</v>
      </c>
    </row>
    <row r="140" spans="1:6" s="26" customFormat="1" ht="141.75" x14ac:dyDescent="0.2">
      <c r="A140" s="107" t="s">
        <v>601</v>
      </c>
      <c r="B140" s="102" t="s">
        <v>397</v>
      </c>
      <c r="C140" s="103" t="s">
        <v>602</v>
      </c>
      <c r="D140" s="104">
        <v>300000</v>
      </c>
      <c r="E140" s="105" t="s">
        <v>39</v>
      </c>
      <c r="F140" s="106">
        <f t="shared" si="1"/>
        <v>300000</v>
      </c>
    </row>
    <row r="141" spans="1:6" s="26" customFormat="1" ht="31.5" x14ac:dyDescent="0.2">
      <c r="A141" s="101" t="s">
        <v>410</v>
      </c>
      <c r="B141" s="102" t="s">
        <v>397</v>
      </c>
      <c r="C141" s="103" t="s">
        <v>603</v>
      </c>
      <c r="D141" s="104">
        <v>300000</v>
      </c>
      <c r="E141" s="105" t="s">
        <v>39</v>
      </c>
      <c r="F141" s="106">
        <f t="shared" si="1"/>
        <v>300000</v>
      </c>
    </row>
    <row r="142" spans="1:6" s="26" customFormat="1" ht="157.5" x14ac:dyDescent="0.2">
      <c r="A142" s="107" t="s">
        <v>604</v>
      </c>
      <c r="B142" s="102" t="s">
        <v>397</v>
      </c>
      <c r="C142" s="103" t="s">
        <v>605</v>
      </c>
      <c r="D142" s="104">
        <v>683000</v>
      </c>
      <c r="E142" s="105" t="s">
        <v>39</v>
      </c>
      <c r="F142" s="106">
        <f t="shared" si="1"/>
        <v>683000</v>
      </c>
    </row>
    <row r="143" spans="1:6" s="26" customFormat="1" ht="31.5" x14ac:dyDescent="0.2">
      <c r="A143" s="101" t="s">
        <v>410</v>
      </c>
      <c r="B143" s="102" t="s">
        <v>397</v>
      </c>
      <c r="C143" s="103" t="s">
        <v>606</v>
      </c>
      <c r="D143" s="104">
        <v>683000</v>
      </c>
      <c r="E143" s="105" t="s">
        <v>39</v>
      </c>
      <c r="F143" s="106">
        <f t="shared" ref="F143:F206" si="2">IF(OR(D143="-",IF(E143="-",0,E143)&gt;=IF(D143="-",0,D143)),"-",IF(D143="-",0,D143)-IF(E143="-",0,E143))</f>
        <v>683000</v>
      </c>
    </row>
    <row r="144" spans="1:6" s="26" customFormat="1" ht="126" x14ac:dyDescent="0.2">
      <c r="A144" s="107" t="s">
        <v>607</v>
      </c>
      <c r="B144" s="102" t="s">
        <v>397</v>
      </c>
      <c r="C144" s="103" t="s">
        <v>608</v>
      </c>
      <c r="D144" s="104">
        <v>3000000</v>
      </c>
      <c r="E144" s="105" t="s">
        <v>39</v>
      </c>
      <c r="F144" s="106">
        <f t="shared" si="2"/>
        <v>3000000</v>
      </c>
    </row>
    <row r="145" spans="1:6" s="26" customFormat="1" ht="31.5" x14ac:dyDescent="0.2">
      <c r="A145" s="101" t="s">
        <v>410</v>
      </c>
      <c r="B145" s="102" t="s">
        <v>397</v>
      </c>
      <c r="C145" s="103" t="s">
        <v>609</v>
      </c>
      <c r="D145" s="104">
        <v>3000000</v>
      </c>
      <c r="E145" s="105" t="s">
        <v>39</v>
      </c>
      <c r="F145" s="106">
        <f t="shared" si="2"/>
        <v>3000000</v>
      </c>
    </row>
    <row r="146" spans="1:6" s="26" customFormat="1" ht="141.75" x14ac:dyDescent="0.2">
      <c r="A146" s="107" t="s">
        <v>610</v>
      </c>
      <c r="B146" s="102" t="s">
        <v>397</v>
      </c>
      <c r="C146" s="103" t="s">
        <v>611</v>
      </c>
      <c r="D146" s="104">
        <v>6833600</v>
      </c>
      <c r="E146" s="105" t="s">
        <v>39</v>
      </c>
      <c r="F146" s="106">
        <f t="shared" si="2"/>
        <v>6833600</v>
      </c>
    </row>
    <row r="147" spans="1:6" s="26" customFormat="1" ht="31.5" x14ac:dyDescent="0.2">
      <c r="A147" s="101" t="s">
        <v>410</v>
      </c>
      <c r="B147" s="102" t="s">
        <v>397</v>
      </c>
      <c r="C147" s="103" t="s">
        <v>612</v>
      </c>
      <c r="D147" s="104">
        <v>6833600</v>
      </c>
      <c r="E147" s="105" t="s">
        <v>39</v>
      </c>
      <c r="F147" s="106">
        <f t="shared" si="2"/>
        <v>6833600</v>
      </c>
    </row>
    <row r="148" spans="1:6" s="26" customFormat="1" ht="141.75" x14ac:dyDescent="0.2">
      <c r="A148" s="107" t="s">
        <v>613</v>
      </c>
      <c r="B148" s="102" t="s">
        <v>397</v>
      </c>
      <c r="C148" s="103" t="s">
        <v>614</v>
      </c>
      <c r="D148" s="104">
        <v>36985700</v>
      </c>
      <c r="E148" s="105" t="s">
        <v>39</v>
      </c>
      <c r="F148" s="106">
        <f t="shared" si="2"/>
        <v>36985700</v>
      </c>
    </row>
    <row r="149" spans="1:6" s="26" customFormat="1" ht="31.5" x14ac:dyDescent="0.2">
      <c r="A149" s="101" t="s">
        <v>410</v>
      </c>
      <c r="B149" s="102" t="s">
        <v>397</v>
      </c>
      <c r="C149" s="103" t="s">
        <v>615</v>
      </c>
      <c r="D149" s="104">
        <v>36985700</v>
      </c>
      <c r="E149" s="105" t="s">
        <v>39</v>
      </c>
      <c r="F149" s="106">
        <f t="shared" si="2"/>
        <v>36985700</v>
      </c>
    </row>
    <row r="150" spans="1:6" s="26" customFormat="1" ht="47.25" x14ac:dyDescent="0.2">
      <c r="A150" s="101" t="s">
        <v>616</v>
      </c>
      <c r="B150" s="102" t="s">
        <v>397</v>
      </c>
      <c r="C150" s="103" t="s">
        <v>617</v>
      </c>
      <c r="D150" s="104">
        <v>4692400</v>
      </c>
      <c r="E150" s="105">
        <v>11380</v>
      </c>
      <c r="F150" s="106">
        <f t="shared" si="2"/>
        <v>4681020</v>
      </c>
    </row>
    <row r="151" spans="1:6" s="26" customFormat="1" ht="141.75" x14ac:dyDescent="0.2">
      <c r="A151" s="107" t="s">
        <v>618</v>
      </c>
      <c r="B151" s="102" t="s">
        <v>397</v>
      </c>
      <c r="C151" s="103" t="s">
        <v>619</v>
      </c>
      <c r="D151" s="104">
        <v>50000</v>
      </c>
      <c r="E151" s="105" t="s">
        <v>39</v>
      </c>
      <c r="F151" s="106">
        <f t="shared" si="2"/>
        <v>50000</v>
      </c>
    </row>
    <row r="152" spans="1:6" s="26" customFormat="1" ht="31.5" x14ac:dyDescent="0.2">
      <c r="A152" s="101" t="s">
        <v>410</v>
      </c>
      <c r="B152" s="102" t="s">
        <v>397</v>
      </c>
      <c r="C152" s="103" t="s">
        <v>620</v>
      </c>
      <c r="D152" s="104">
        <v>50000</v>
      </c>
      <c r="E152" s="105" t="s">
        <v>39</v>
      </c>
      <c r="F152" s="106">
        <f t="shared" si="2"/>
        <v>50000</v>
      </c>
    </row>
    <row r="153" spans="1:6" s="26" customFormat="1" ht="157.5" x14ac:dyDescent="0.2">
      <c r="A153" s="107" t="s">
        <v>621</v>
      </c>
      <c r="B153" s="102" t="s">
        <v>397</v>
      </c>
      <c r="C153" s="103" t="s">
        <v>622</v>
      </c>
      <c r="D153" s="104">
        <v>1804900</v>
      </c>
      <c r="E153" s="105" t="s">
        <v>39</v>
      </c>
      <c r="F153" s="106">
        <f t="shared" si="2"/>
        <v>1804900</v>
      </c>
    </row>
    <row r="154" spans="1:6" s="26" customFormat="1" ht="31.5" x14ac:dyDescent="0.2">
      <c r="A154" s="101" t="s">
        <v>410</v>
      </c>
      <c r="B154" s="102" t="s">
        <v>397</v>
      </c>
      <c r="C154" s="103" t="s">
        <v>623</v>
      </c>
      <c r="D154" s="104">
        <v>1804900</v>
      </c>
      <c r="E154" s="105" t="s">
        <v>39</v>
      </c>
      <c r="F154" s="106">
        <f t="shared" si="2"/>
        <v>1804900</v>
      </c>
    </row>
    <row r="155" spans="1:6" s="26" customFormat="1" ht="157.5" x14ac:dyDescent="0.2">
      <c r="A155" s="107" t="s">
        <v>624</v>
      </c>
      <c r="B155" s="102" t="s">
        <v>397</v>
      </c>
      <c r="C155" s="103" t="s">
        <v>625</v>
      </c>
      <c r="D155" s="104">
        <v>900000</v>
      </c>
      <c r="E155" s="105">
        <v>11380</v>
      </c>
      <c r="F155" s="106">
        <f t="shared" si="2"/>
        <v>888620</v>
      </c>
    </row>
    <row r="156" spans="1:6" s="26" customFormat="1" ht="31.5" x14ac:dyDescent="0.2">
      <c r="A156" s="101" t="s">
        <v>410</v>
      </c>
      <c r="B156" s="102" t="s">
        <v>397</v>
      </c>
      <c r="C156" s="103" t="s">
        <v>626</v>
      </c>
      <c r="D156" s="104">
        <v>900000</v>
      </c>
      <c r="E156" s="105">
        <v>11380</v>
      </c>
      <c r="F156" s="106">
        <f t="shared" si="2"/>
        <v>888620</v>
      </c>
    </row>
    <row r="157" spans="1:6" s="26" customFormat="1" ht="141.75" x14ac:dyDescent="0.2">
      <c r="A157" s="107" t="s">
        <v>627</v>
      </c>
      <c r="B157" s="102" t="s">
        <v>397</v>
      </c>
      <c r="C157" s="103" t="s">
        <v>628</v>
      </c>
      <c r="D157" s="104">
        <v>1937500</v>
      </c>
      <c r="E157" s="105" t="s">
        <v>39</v>
      </c>
      <c r="F157" s="106">
        <f t="shared" si="2"/>
        <v>1937500</v>
      </c>
    </row>
    <row r="158" spans="1:6" s="26" customFormat="1" ht="31.5" x14ac:dyDescent="0.2">
      <c r="A158" s="101" t="s">
        <v>410</v>
      </c>
      <c r="B158" s="102" t="s">
        <v>397</v>
      </c>
      <c r="C158" s="103" t="s">
        <v>629</v>
      </c>
      <c r="D158" s="104">
        <v>1937500</v>
      </c>
      <c r="E158" s="105" t="s">
        <v>39</v>
      </c>
      <c r="F158" s="106">
        <f t="shared" si="2"/>
        <v>1937500</v>
      </c>
    </row>
    <row r="159" spans="1:6" s="26" customFormat="1" ht="31.5" x14ac:dyDescent="0.2">
      <c r="A159" s="101" t="s">
        <v>630</v>
      </c>
      <c r="B159" s="102" t="s">
        <v>397</v>
      </c>
      <c r="C159" s="103" t="s">
        <v>631</v>
      </c>
      <c r="D159" s="104">
        <v>135500</v>
      </c>
      <c r="E159" s="105" t="s">
        <v>39</v>
      </c>
      <c r="F159" s="106">
        <f t="shared" si="2"/>
        <v>135500</v>
      </c>
    </row>
    <row r="160" spans="1:6" s="26" customFormat="1" ht="94.5" x14ac:dyDescent="0.2">
      <c r="A160" s="101" t="s">
        <v>427</v>
      </c>
      <c r="B160" s="102" t="s">
        <v>397</v>
      </c>
      <c r="C160" s="103" t="s">
        <v>632</v>
      </c>
      <c r="D160" s="104">
        <v>35500</v>
      </c>
      <c r="E160" s="105" t="s">
        <v>39</v>
      </c>
      <c r="F160" s="106">
        <f t="shared" si="2"/>
        <v>35500</v>
      </c>
    </row>
    <row r="161" spans="1:6" s="26" customFormat="1" ht="47.25" x14ac:dyDescent="0.2">
      <c r="A161" s="101" t="s">
        <v>429</v>
      </c>
      <c r="B161" s="102" t="s">
        <v>397</v>
      </c>
      <c r="C161" s="103" t="s">
        <v>633</v>
      </c>
      <c r="D161" s="104">
        <v>35500</v>
      </c>
      <c r="E161" s="105" t="s">
        <v>39</v>
      </c>
      <c r="F161" s="106">
        <f t="shared" si="2"/>
        <v>35500</v>
      </c>
    </row>
    <row r="162" spans="1:6" s="26" customFormat="1" ht="157.5" x14ac:dyDescent="0.2">
      <c r="A162" s="107" t="s">
        <v>634</v>
      </c>
      <c r="B162" s="102" t="s">
        <v>397</v>
      </c>
      <c r="C162" s="103" t="s">
        <v>635</v>
      </c>
      <c r="D162" s="104">
        <v>35500</v>
      </c>
      <c r="E162" s="105" t="s">
        <v>39</v>
      </c>
      <c r="F162" s="106">
        <f t="shared" si="2"/>
        <v>35500</v>
      </c>
    </row>
    <row r="163" spans="1:6" s="26" customFormat="1" ht="31.5" x14ac:dyDescent="0.2">
      <c r="A163" s="101" t="s">
        <v>410</v>
      </c>
      <c r="B163" s="102" t="s">
        <v>397</v>
      </c>
      <c r="C163" s="103" t="s">
        <v>636</v>
      </c>
      <c r="D163" s="104">
        <v>35500</v>
      </c>
      <c r="E163" s="105" t="s">
        <v>39</v>
      </c>
      <c r="F163" s="106">
        <f t="shared" si="2"/>
        <v>35500</v>
      </c>
    </row>
    <row r="164" spans="1:6" s="26" customFormat="1" ht="63" x14ac:dyDescent="0.2">
      <c r="A164" s="101" t="s">
        <v>530</v>
      </c>
      <c r="B164" s="102" t="s">
        <v>397</v>
      </c>
      <c r="C164" s="103" t="s">
        <v>637</v>
      </c>
      <c r="D164" s="104">
        <v>100000</v>
      </c>
      <c r="E164" s="105" t="s">
        <v>39</v>
      </c>
      <c r="F164" s="106">
        <f t="shared" si="2"/>
        <v>100000</v>
      </c>
    </row>
    <row r="165" spans="1:6" s="26" customFormat="1" ht="63" x14ac:dyDescent="0.2">
      <c r="A165" s="101" t="s">
        <v>532</v>
      </c>
      <c r="B165" s="102" t="s">
        <v>397</v>
      </c>
      <c r="C165" s="103" t="s">
        <v>638</v>
      </c>
      <c r="D165" s="104">
        <v>100000</v>
      </c>
      <c r="E165" s="105" t="s">
        <v>39</v>
      </c>
      <c r="F165" s="106">
        <f t="shared" si="2"/>
        <v>100000</v>
      </c>
    </row>
    <row r="166" spans="1:6" s="26" customFormat="1" ht="189" x14ac:dyDescent="0.2">
      <c r="A166" s="107" t="s">
        <v>639</v>
      </c>
      <c r="B166" s="102" t="s">
        <v>397</v>
      </c>
      <c r="C166" s="103" t="s">
        <v>640</v>
      </c>
      <c r="D166" s="104">
        <v>100000</v>
      </c>
      <c r="E166" s="105" t="s">
        <v>39</v>
      </c>
      <c r="F166" s="106">
        <f t="shared" si="2"/>
        <v>100000</v>
      </c>
    </row>
    <row r="167" spans="1:6" s="26" customFormat="1" ht="31.5" x14ac:dyDescent="0.2">
      <c r="A167" s="101" t="s">
        <v>410</v>
      </c>
      <c r="B167" s="102" t="s">
        <v>397</v>
      </c>
      <c r="C167" s="103" t="s">
        <v>641</v>
      </c>
      <c r="D167" s="104">
        <v>100000</v>
      </c>
      <c r="E167" s="105" t="s">
        <v>39</v>
      </c>
      <c r="F167" s="106">
        <f t="shared" si="2"/>
        <v>100000</v>
      </c>
    </row>
    <row r="168" spans="1:6" s="26" customFormat="1" ht="31.5" x14ac:dyDescent="0.2">
      <c r="A168" s="89" t="s">
        <v>642</v>
      </c>
      <c r="B168" s="90" t="s">
        <v>397</v>
      </c>
      <c r="C168" s="91" t="s">
        <v>643</v>
      </c>
      <c r="D168" s="92">
        <v>340706400</v>
      </c>
      <c r="E168" s="93">
        <v>5325033.53</v>
      </c>
      <c r="F168" s="94">
        <f t="shared" si="2"/>
        <v>335381366.47000003</v>
      </c>
    </row>
    <row r="169" spans="1:6" s="26" customFormat="1" ht="31.5" x14ac:dyDescent="0.2">
      <c r="A169" s="101" t="s">
        <v>644</v>
      </c>
      <c r="B169" s="102" t="s">
        <v>397</v>
      </c>
      <c r="C169" s="103" t="s">
        <v>645</v>
      </c>
      <c r="D169" s="104">
        <v>7055800</v>
      </c>
      <c r="E169" s="105">
        <v>951234.41</v>
      </c>
      <c r="F169" s="106">
        <f t="shared" si="2"/>
        <v>6104565.5899999999</v>
      </c>
    </row>
    <row r="170" spans="1:6" s="26" customFormat="1" ht="78.75" x14ac:dyDescent="0.2">
      <c r="A170" s="101" t="s">
        <v>646</v>
      </c>
      <c r="B170" s="102" t="s">
        <v>397</v>
      </c>
      <c r="C170" s="103" t="s">
        <v>647</v>
      </c>
      <c r="D170" s="104">
        <v>4445100</v>
      </c>
      <c r="E170" s="105">
        <v>800000</v>
      </c>
      <c r="F170" s="106">
        <f t="shared" si="2"/>
        <v>3645100</v>
      </c>
    </row>
    <row r="171" spans="1:6" s="26" customFormat="1" ht="31.5" x14ac:dyDescent="0.2">
      <c r="A171" s="101" t="s">
        <v>648</v>
      </c>
      <c r="B171" s="102" t="s">
        <v>397</v>
      </c>
      <c r="C171" s="103" t="s">
        <v>649</v>
      </c>
      <c r="D171" s="104">
        <v>4445100</v>
      </c>
      <c r="E171" s="105">
        <v>800000</v>
      </c>
      <c r="F171" s="106">
        <f t="shared" si="2"/>
        <v>3645100</v>
      </c>
    </row>
    <row r="172" spans="1:6" s="26" customFormat="1" ht="173.25" x14ac:dyDescent="0.2">
      <c r="A172" s="107" t="s">
        <v>650</v>
      </c>
      <c r="B172" s="102" t="s">
        <v>397</v>
      </c>
      <c r="C172" s="103" t="s">
        <v>651</v>
      </c>
      <c r="D172" s="104">
        <v>3645100</v>
      </c>
      <c r="E172" s="105" t="s">
        <v>39</v>
      </c>
      <c r="F172" s="106">
        <f t="shared" si="2"/>
        <v>3645100</v>
      </c>
    </row>
    <row r="173" spans="1:6" s="26" customFormat="1" ht="31.5" x14ac:dyDescent="0.2">
      <c r="A173" s="101" t="s">
        <v>410</v>
      </c>
      <c r="B173" s="102" t="s">
        <v>397</v>
      </c>
      <c r="C173" s="103" t="s">
        <v>652</v>
      </c>
      <c r="D173" s="104">
        <v>3645100</v>
      </c>
      <c r="E173" s="105" t="s">
        <v>39</v>
      </c>
      <c r="F173" s="106">
        <f t="shared" si="2"/>
        <v>3645100</v>
      </c>
    </row>
    <row r="174" spans="1:6" s="26" customFormat="1" ht="173.25" x14ac:dyDescent="0.2">
      <c r="A174" s="107" t="s">
        <v>653</v>
      </c>
      <c r="B174" s="102" t="s">
        <v>397</v>
      </c>
      <c r="C174" s="103" t="s">
        <v>654</v>
      </c>
      <c r="D174" s="104">
        <v>800000</v>
      </c>
      <c r="E174" s="105">
        <v>800000</v>
      </c>
      <c r="F174" s="106" t="str">
        <f t="shared" si="2"/>
        <v>-</v>
      </c>
    </row>
    <row r="175" spans="1:6" s="26" customFormat="1" ht="31.5" x14ac:dyDescent="0.2">
      <c r="A175" s="101" t="s">
        <v>410</v>
      </c>
      <c r="B175" s="102" t="s">
        <v>397</v>
      </c>
      <c r="C175" s="103" t="s">
        <v>655</v>
      </c>
      <c r="D175" s="104">
        <v>800000</v>
      </c>
      <c r="E175" s="105">
        <v>800000</v>
      </c>
      <c r="F175" s="106" t="str">
        <f t="shared" si="2"/>
        <v>-</v>
      </c>
    </row>
    <row r="176" spans="1:6" s="26" customFormat="1" ht="78.75" x14ac:dyDescent="0.2">
      <c r="A176" s="101" t="s">
        <v>656</v>
      </c>
      <c r="B176" s="102" t="s">
        <v>397</v>
      </c>
      <c r="C176" s="103" t="s">
        <v>657</v>
      </c>
      <c r="D176" s="104">
        <v>2560700</v>
      </c>
      <c r="E176" s="105">
        <v>151234.41</v>
      </c>
      <c r="F176" s="106">
        <f t="shared" si="2"/>
        <v>2409465.59</v>
      </c>
    </row>
    <row r="177" spans="1:6" s="26" customFormat="1" ht="47.25" x14ac:dyDescent="0.2">
      <c r="A177" s="101" t="s">
        <v>658</v>
      </c>
      <c r="B177" s="102" t="s">
        <v>397</v>
      </c>
      <c r="C177" s="103" t="s">
        <v>659</v>
      </c>
      <c r="D177" s="104">
        <v>2560700</v>
      </c>
      <c r="E177" s="105">
        <v>151234.41</v>
      </c>
      <c r="F177" s="106">
        <f t="shared" si="2"/>
        <v>2409465.59</v>
      </c>
    </row>
    <row r="178" spans="1:6" s="26" customFormat="1" ht="157.5" x14ac:dyDescent="0.2">
      <c r="A178" s="107" t="s">
        <v>660</v>
      </c>
      <c r="B178" s="102" t="s">
        <v>397</v>
      </c>
      <c r="C178" s="103" t="s">
        <v>661</v>
      </c>
      <c r="D178" s="104">
        <v>50000</v>
      </c>
      <c r="E178" s="105" t="s">
        <v>39</v>
      </c>
      <c r="F178" s="106">
        <f t="shared" si="2"/>
        <v>50000</v>
      </c>
    </row>
    <row r="179" spans="1:6" s="26" customFormat="1" ht="47.25" x14ac:dyDescent="0.2">
      <c r="A179" s="101" t="s">
        <v>662</v>
      </c>
      <c r="B179" s="102" t="s">
        <v>397</v>
      </c>
      <c r="C179" s="103" t="s">
        <v>663</v>
      </c>
      <c r="D179" s="104">
        <v>50000</v>
      </c>
      <c r="E179" s="105" t="s">
        <v>39</v>
      </c>
      <c r="F179" s="106">
        <f t="shared" si="2"/>
        <v>50000</v>
      </c>
    </row>
    <row r="180" spans="1:6" s="26" customFormat="1" ht="173.25" x14ac:dyDescent="0.2">
      <c r="A180" s="107" t="s">
        <v>664</v>
      </c>
      <c r="B180" s="102" t="s">
        <v>397</v>
      </c>
      <c r="C180" s="103" t="s">
        <v>665</v>
      </c>
      <c r="D180" s="104">
        <v>1740700</v>
      </c>
      <c r="E180" s="105">
        <v>138463.64000000001</v>
      </c>
      <c r="F180" s="106">
        <f t="shared" si="2"/>
        <v>1602236.3599999999</v>
      </c>
    </row>
    <row r="181" spans="1:6" s="26" customFormat="1" ht="31.5" x14ac:dyDescent="0.2">
      <c r="A181" s="101" t="s">
        <v>410</v>
      </c>
      <c r="B181" s="102" t="s">
        <v>397</v>
      </c>
      <c r="C181" s="103" t="s">
        <v>666</v>
      </c>
      <c r="D181" s="104">
        <v>1740700</v>
      </c>
      <c r="E181" s="105">
        <v>138463.64000000001</v>
      </c>
      <c r="F181" s="106">
        <f t="shared" si="2"/>
        <v>1602236.3599999999</v>
      </c>
    </row>
    <row r="182" spans="1:6" s="26" customFormat="1" ht="141.75" x14ac:dyDescent="0.2">
      <c r="A182" s="107" t="s">
        <v>667</v>
      </c>
      <c r="B182" s="102" t="s">
        <v>397</v>
      </c>
      <c r="C182" s="103" t="s">
        <v>668</v>
      </c>
      <c r="D182" s="104">
        <v>770000</v>
      </c>
      <c r="E182" s="105">
        <v>12770.77</v>
      </c>
      <c r="F182" s="106">
        <f t="shared" si="2"/>
        <v>757229.23</v>
      </c>
    </row>
    <row r="183" spans="1:6" s="26" customFormat="1" ht="31.5" x14ac:dyDescent="0.2">
      <c r="A183" s="101" t="s">
        <v>410</v>
      </c>
      <c r="B183" s="102" t="s">
        <v>397</v>
      </c>
      <c r="C183" s="103" t="s">
        <v>669</v>
      </c>
      <c r="D183" s="104">
        <v>710000</v>
      </c>
      <c r="E183" s="105">
        <v>5399.77</v>
      </c>
      <c r="F183" s="106">
        <f t="shared" si="2"/>
        <v>704600.23</v>
      </c>
    </row>
    <row r="184" spans="1:6" s="26" customFormat="1" ht="31.5" x14ac:dyDescent="0.2">
      <c r="A184" s="101" t="s">
        <v>442</v>
      </c>
      <c r="B184" s="102" t="s">
        <v>397</v>
      </c>
      <c r="C184" s="103" t="s">
        <v>670</v>
      </c>
      <c r="D184" s="104">
        <v>60000</v>
      </c>
      <c r="E184" s="105">
        <v>7371</v>
      </c>
      <c r="F184" s="106">
        <f t="shared" si="2"/>
        <v>52629</v>
      </c>
    </row>
    <row r="185" spans="1:6" s="26" customFormat="1" ht="63" x14ac:dyDescent="0.2">
      <c r="A185" s="101" t="s">
        <v>404</v>
      </c>
      <c r="B185" s="102" t="s">
        <v>397</v>
      </c>
      <c r="C185" s="103" t="s">
        <v>671</v>
      </c>
      <c r="D185" s="104">
        <v>50000</v>
      </c>
      <c r="E185" s="105" t="s">
        <v>39</v>
      </c>
      <c r="F185" s="106">
        <f t="shared" si="2"/>
        <v>50000</v>
      </c>
    </row>
    <row r="186" spans="1:6" s="26" customFormat="1" ht="47.25" x14ac:dyDescent="0.2">
      <c r="A186" s="101" t="s">
        <v>672</v>
      </c>
      <c r="B186" s="102" t="s">
        <v>397</v>
      </c>
      <c r="C186" s="103" t="s">
        <v>673</v>
      </c>
      <c r="D186" s="104">
        <v>50000</v>
      </c>
      <c r="E186" s="105" t="s">
        <v>39</v>
      </c>
      <c r="F186" s="106">
        <f t="shared" si="2"/>
        <v>50000</v>
      </c>
    </row>
    <row r="187" spans="1:6" s="26" customFormat="1" ht="157.5" x14ac:dyDescent="0.2">
      <c r="A187" s="107" t="s">
        <v>674</v>
      </c>
      <c r="B187" s="102" t="s">
        <v>397</v>
      </c>
      <c r="C187" s="103" t="s">
        <v>675</v>
      </c>
      <c r="D187" s="104">
        <v>50000</v>
      </c>
      <c r="E187" s="105" t="s">
        <v>39</v>
      </c>
      <c r="F187" s="106">
        <f t="shared" si="2"/>
        <v>50000</v>
      </c>
    </row>
    <row r="188" spans="1:6" s="26" customFormat="1" ht="31.5" x14ac:dyDescent="0.2">
      <c r="A188" s="101" t="s">
        <v>410</v>
      </c>
      <c r="B188" s="102" t="s">
        <v>397</v>
      </c>
      <c r="C188" s="103" t="s">
        <v>676</v>
      </c>
      <c r="D188" s="104">
        <v>50000</v>
      </c>
      <c r="E188" s="105" t="s">
        <v>39</v>
      </c>
      <c r="F188" s="106">
        <f t="shared" si="2"/>
        <v>50000</v>
      </c>
    </row>
    <row r="189" spans="1:6" s="26" customFormat="1" ht="31.5" x14ac:dyDescent="0.2">
      <c r="A189" s="101" t="s">
        <v>677</v>
      </c>
      <c r="B189" s="102" t="s">
        <v>397</v>
      </c>
      <c r="C189" s="103" t="s">
        <v>678</v>
      </c>
      <c r="D189" s="104">
        <v>47898600</v>
      </c>
      <c r="E189" s="105" t="s">
        <v>39</v>
      </c>
      <c r="F189" s="106">
        <f t="shared" si="2"/>
        <v>47898600</v>
      </c>
    </row>
    <row r="190" spans="1:6" s="26" customFormat="1" ht="78.75" x14ac:dyDescent="0.2">
      <c r="A190" s="101" t="s">
        <v>656</v>
      </c>
      <c r="B190" s="102" t="s">
        <v>397</v>
      </c>
      <c r="C190" s="103" t="s">
        <v>679</v>
      </c>
      <c r="D190" s="104">
        <v>47898600</v>
      </c>
      <c r="E190" s="105" t="s">
        <v>39</v>
      </c>
      <c r="F190" s="106">
        <f t="shared" si="2"/>
        <v>47898600</v>
      </c>
    </row>
    <row r="191" spans="1:6" s="26" customFormat="1" ht="63" x14ac:dyDescent="0.2">
      <c r="A191" s="101" t="s">
        <v>680</v>
      </c>
      <c r="B191" s="102" t="s">
        <v>397</v>
      </c>
      <c r="C191" s="103" t="s">
        <v>681</v>
      </c>
      <c r="D191" s="104">
        <v>47898600</v>
      </c>
      <c r="E191" s="105" t="s">
        <v>39</v>
      </c>
      <c r="F191" s="106">
        <f t="shared" si="2"/>
        <v>47898600</v>
      </c>
    </row>
    <row r="192" spans="1:6" s="26" customFormat="1" ht="173.25" x14ac:dyDescent="0.2">
      <c r="A192" s="107" t="s">
        <v>682</v>
      </c>
      <c r="B192" s="102" t="s">
        <v>397</v>
      </c>
      <c r="C192" s="103" t="s">
        <v>683</v>
      </c>
      <c r="D192" s="104">
        <v>761300</v>
      </c>
      <c r="E192" s="105" t="s">
        <v>39</v>
      </c>
      <c r="F192" s="106">
        <f t="shared" si="2"/>
        <v>761300</v>
      </c>
    </row>
    <row r="193" spans="1:6" s="26" customFormat="1" ht="31.5" x14ac:dyDescent="0.2">
      <c r="A193" s="101" t="s">
        <v>410</v>
      </c>
      <c r="B193" s="102" t="s">
        <v>397</v>
      </c>
      <c r="C193" s="103" t="s">
        <v>684</v>
      </c>
      <c r="D193" s="104">
        <v>761300</v>
      </c>
      <c r="E193" s="105" t="s">
        <v>39</v>
      </c>
      <c r="F193" s="106">
        <f t="shared" si="2"/>
        <v>761300</v>
      </c>
    </row>
    <row r="194" spans="1:6" s="26" customFormat="1" ht="189" x14ac:dyDescent="0.2">
      <c r="A194" s="107" t="s">
        <v>685</v>
      </c>
      <c r="B194" s="102" t="s">
        <v>397</v>
      </c>
      <c r="C194" s="103" t="s">
        <v>686</v>
      </c>
      <c r="D194" s="104">
        <v>250000</v>
      </c>
      <c r="E194" s="105" t="s">
        <v>39</v>
      </c>
      <c r="F194" s="106">
        <f t="shared" si="2"/>
        <v>250000</v>
      </c>
    </row>
    <row r="195" spans="1:6" s="26" customFormat="1" ht="31.5" x14ac:dyDescent="0.2">
      <c r="A195" s="101" t="s">
        <v>410</v>
      </c>
      <c r="B195" s="102" t="s">
        <v>397</v>
      </c>
      <c r="C195" s="103" t="s">
        <v>687</v>
      </c>
      <c r="D195" s="104">
        <v>250000</v>
      </c>
      <c r="E195" s="105" t="s">
        <v>39</v>
      </c>
      <c r="F195" s="106">
        <f t="shared" si="2"/>
        <v>250000</v>
      </c>
    </row>
    <row r="196" spans="1:6" s="26" customFormat="1" ht="173.25" x14ac:dyDescent="0.2">
      <c r="A196" s="107" t="s">
        <v>688</v>
      </c>
      <c r="B196" s="102" t="s">
        <v>397</v>
      </c>
      <c r="C196" s="103" t="s">
        <v>689</v>
      </c>
      <c r="D196" s="104">
        <v>200000</v>
      </c>
      <c r="E196" s="105" t="s">
        <v>39</v>
      </c>
      <c r="F196" s="106">
        <f t="shared" si="2"/>
        <v>200000</v>
      </c>
    </row>
    <row r="197" spans="1:6" s="26" customFormat="1" ht="31.5" x14ac:dyDescent="0.2">
      <c r="A197" s="101" t="s">
        <v>410</v>
      </c>
      <c r="B197" s="102" t="s">
        <v>397</v>
      </c>
      <c r="C197" s="103" t="s">
        <v>690</v>
      </c>
      <c r="D197" s="104">
        <v>200000</v>
      </c>
      <c r="E197" s="105" t="s">
        <v>39</v>
      </c>
      <c r="F197" s="106">
        <f t="shared" si="2"/>
        <v>200000</v>
      </c>
    </row>
    <row r="198" spans="1:6" s="26" customFormat="1" ht="236.25" x14ac:dyDescent="0.2">
      <c r="A198" s="107" t="s">
        <v>691</v>
      </c>
      <c r="B198" s="102" t="s">
        <v>397</v>
      </c>
      <c r="C198" s="103" t="s">
        <v>692</v>
      </c>
      <c r="D198" s="104">
        <v>2326700</v>
      </c>
      <c r="E198" s="105" t="s">
        <v>39</v>
      </c>
      <c r="F198" s="106">
        <f t="shared" si="2"/>
        <v>2326700</v>
      </c>
    </row>
    <row r="199" spans="1:6" s="26" customFormat="1" ht="63" x14ac:dyDescent="0.2">
      <c r="A199" s="101" t="s">
        <v>693</v>
      </c>
      <c r="B199" s="102" t="s">
        <v>397</v>
      </c>
      <c r="C199" s="103" t="s">
        <v>694</v>
      </c>
      <c r="D199" s="104">
        <v>2326700</v>
      </c>
      <c r="E199" s="105" t="s">
        <v>39</v>
      </c>
      <c r="F199" s="106">
        <f t="shared" si="2"/>
        <v>2326700</v>
      </c>
    </row>
    <row r="200" spans="1:6" s="26" customFormat="1" ht="204.75" x14ac:dyDescent="0.2">
      <c r="A200" s="107" t="s">
        <v>695</v>
      </c>
      <c r="B200" s="102" t="s">
        <v>397</v>
      </c>
      <c r="C200" s="103" t="s">
        <v>696</v>
      </c>
      <c r="D200" s="104">
        <v>44360600</v>
      </c>
      <c r="E200" s="105" t="s">
        <v>39</v>
      </c>
      <c r="F200" s="106">
        <f t="shared" si="2"/>
        <v>44360600</v>
      </c>
    </row>
    <row r="201" spans="1:6" s="26" customFormat="1" ht="94.5" x14ac:dyDescent="0.2">
      <c r="A201" s="101" t="s">
        <v>697</v>
      </c>
      <c r="B201" s="102" t="s">
        <v>397</v>
      </c>
      <c r="C201" s="103" t="s">
        <v>698</v>
      </c>
      <c r="D201" s="104">
        <v>44360600</v>
      </c>
      <c r="E201" s="105" t="s">
        <v>39</v>
      </c>
      <c r="F201" s="106">
        <f t="shared" si="2"/>
        <v>44360600</v>
      </c>
    </row>
    <row r="202" spans="1:6" s="26" customFormat="1" ht="31.5" x14ac:dyDescent="0.2">
      <c r="A202" s="101" t="s">
        <v>699</v>
      </c>
      <c r="B202" s="102" t="s">
        <v>397</v>
      </c>
      <c r="C202" s="103" t="s">
        <v>700</v>
      </c>
      <c r="D202" s="104">
        <v>285752000</v>
      </c>
      <c r="E202" s="105">
        <v>4373799.12</v>
      </c>
      <c r="F202" s="106">
        <f t="shared" si="2"/>
        <v>281378200.88</v>
      </c>
    </row>
    <row r="203" spans="1:6" s="26" customFormat="1" ht="63" x14ac:dyDescent="0.2">
      <c r="A203" s="101" t="s">
        <v>404</v>
      </c>
      <c r="B203" s="102" t="s">
        <v>397</v>
      </c>
      <c r="C203" s="103" t="s">
        <v>701</v>
      </c>
      <c r="D203" s="104">
        <v>7502900</v>
      </c>
      <c r="E203" s="105">
        <v>691046.8</v>
      </c>
      <c r="F203" s="106">
        <f t="shared" si="2"/>
        <v>6811853.2000000002</v>
      </c>
    </row>
    <row r="204" spans="1:6" s="26" customFormat="1" ht="63" x14ac:dyDescent="0.2">
      <c r="A204" s="101" t="s">
        <v>702</v>
      </c>
      <c r="B204" s="102" t="s">
        <v>397</v>
      </c>
      <c r="C204" s="103" t="s">
        <v>703</v>
      </c>
      <c r="D204" s="104">
        <v>7502900</v>
      </c>
      <c r="E204" s="105">
        <v>691046.8</v>
      </c>
      <c r="F204" s="106">
        <f t="shared" si="2"/>
        <v>6811853.2000000002</v>
      </c>
    </row>
    <row r="205" spans="1:6" s="26" customFormat="1" ht="141.75" x14ac:dyDescent="0.2">
      <c r="A205" s="107" t="s">
        <v>704</v>
      </c>
      <c r="B205" s="102" t="s">
        <v>397</v>
      </c>
      <c r="C205" s="103" t="s">
        <v>705</v>
      </c>
      <c r="D205" s="104">
        <v>7502900</v>
      </c>
      <c r="E205" s="105">
        <v>691046.8</v>
      </c>
      <c r="F205" s="106">
        <f t="shared" si="2"/>
        <v>6811853.2000000002</v>
      </c>
    </row>
    <row r="206" spans="1:6" s="26" customFormat="1" ht="31.5" x14ac:dyDescent="0.2">
      <c r="A206" s="101" t="s">
        <v>410</v>
      </c>
      <c r="B206" s="102" t="s">
        <v>397</v>
      </c>
      <c r="C206" s="103" t="s">
        <v>706</v>
      </c>
      <c r="D206" s="104">
        <v>7502900</v>
      </c>
      <c r="E206" s="105">
        <v>691046.8</v>
      </c>
      <c r="F206" s="106">
        <f t="shared" si="2"/>
        <v>6811853.2000000002</v>
      </c>
    </row>
    <row r="207" spans="1:6" s="26" customFormat="1" ht="63" x14ac:dyDescent="0.2">
      <c r="A207" s="101" t="s">
        <v>583</v>
      </c>
      <c r="B207" s="102" t="s">
        <v>397</v>
      </c>
      <c r="C207" s="103" t="s">
        <v>707</v>
      </c>
      <c r="D207" s="104">
        <v>44940300</v>
      </c>
      <c r="E207" s="105">
        <v>3617752.32</v>
      </c>
      <c r="F207" s="106">
        <f t="shared" ref="F207:F270" si="3">IF(OR(D207="-",IF(E207="-",0,E207)&gt;=IF(D207="-",0,D207)),"-",IF(D207="-",0,D207)-IF(E207="-",0,E207))</f>
        <v>41322547.68</v>
      </c>
    </row>
    <row r="208" spans="1:6" s="26" customFormat="1" ht="47.25" x14ac:dyDescent="0.2">
      <c r="A208" s="101" t="s">
        <v>708</v>
      </c>
      <c r="B208" s="102" t="s">
        <v>397</v>
      </c>
      <c r="C208" s="103" t="s">
        <v>709</v>
      </c>
      <c r="D208" s="104">
        <v>14193000</v>
      </c>
      <c r="E208" s="105">
        <v>2381189.46</v>
      </c>
      <c r="F208" s="106">
        <f t="shared" si="3"/>
        <v>11811810.539999999</v>
      </c>
    </row>
    <row r="209" spans="1:6" s="26" customFormat="1" ht="157.5" x14ac:dyDescent="0.2">
      <c r="A209" s="107" t="s">
        <v>710</v>
      </c>
      <c r="B209" s="102" t="s">
        <v>397</v>
      </c>
      <c r="C209" s="103" t="s">
        <v>711</v>
      </c>
      <c r="D209" s="104">
        <v>10909000</v>
      </c>
      <c r="E209" s="105">
        <v>2251492.46</v>
      </c>
      <c r="F209" s="106">
        <f t="shared" si="3"/>
        <v>8657507.5399999991</v>
      </c>
    </row>
    <row r="210" spans="1:6" s="26" customFormat="1" ht="31.5" x14ac:dyDescent="0.2">
      <c r="A210" s="101" t="s">
        <v>442</v>
      </c>
      <c r="B210" s="102" t="s">
        <v>397</v>
      </c>
      <c r="C210" s="103" t="s">
        <v>712</v>
      </c>
      <c r="D210" s="104">
        <v>10909000</v>
      </c>
      <c r="E210" s="105">
        <v>2251492.46</v>
      </c>
      <c r="F210" s="106">
        <f t="shared" si="3"/>
        <v>8657507.5399999991</v>
      </c>
    </row>
    <row r="211" spans="1:6" s="26" customFormat="1" ht="157.5" x14ac:dyDescent="0.2">
      <c r="A211" s="107" t="s">
        <v>713</v>
      </c>
      <c r="B211" s="102" t="s">
        <v>397</v>
      </c>
      <c r="C211" s="103" t="s">
        <v>714</v>
      </c>
      <c r="D211" s="104">
        <v>2550100</v>
      </c>
      <c r="E211" s="105">
        <v>64697</v>
      </c>
      <c r="F211" s="106">
        <f t="shared" si="3"/>
        <v>2485403</v>
      </c>
    </row>
    <row r="212" spans="1:6" s="26" customFormat="1" ht="31.5" x14ac:dyDescent="0.2">
      <c r="A212" s="101" t="s">
        <v>410</v>
      </c>
      <c r="B212" s="102" t="s">
        <v>397</v>
      </c>
      <c r="C212" s="103" t="s">
        <v>715</v>
      </c>
      <c r="D212" s="104">
        <v>2550100</v>
      </c>
      <c r="E212" s="105">
        <v>64697</v>
      </c>
      <c r="F212" s="106">
        <f t="shared" si="3"/>
        <v>2485403</v>
      </c>
    </row>
    <row r="213" spans="1:6" s="26" customFormat="1" ht="141.75" x14ac:dyDescent="0.2">
      <c r="A213" s="107" t="s">
        <v>716</v>
      </c>
      <c r="B213" s="102" t="s">
        <v>397</v>
      </c>
      <c r="C213" s="103" t="s">
        <v>717</v>
      </c>
      <c r="D213" s="104">
        <v>100000</v>
      </c>
      <c r="E213" s="105" t="s">
        <v>39</v>
      </c>
      <c r="F213" s="106">
        <f t="shared" si="3"/>
        <v>100000</v>
      </c>
    </row>
    <row r="214" spans="1:6" s="26" customFormat="1" ht="31.5" x14ac:dyDescent="0.2">
      <c r="A214" s="101" t="s">
        <v>410</v>
      </c>
      <c r="B214" s="102" t="s">
        <v>397</v>
      </c>
      <c r="C214" s="103" t="s">
        <v>718</v>
      </c>
      <c r="D214" s="104">
        <v>100000</v>
      </c>
      <c r="E214" s="105" t="s">
        <v>39</v>
      </c>
      <c r="F214" s="106">
        <f t="shared" si="3"/>
        <v>100000</v>
      </c>
    </row>
    <row r="215" spans="1:6" s="26" customFormat="1" ht="157.5" x14ac:dyDescent="0.2">
      <c r="A215" s="107" t="s">
        <v>719</v>
      </c>
      <c r="B215" s="102" t="s">
        <v>397</v>
      </c>
      <c r="C215" s="103" t="s">
        <v>720</v>
      </c>
      <c r="D215" s="104">
        <v>568900</v>
      </c>
      <c r="E215" s="105" t="s">
        <v>39</v>
      </c>
      <c r="F215" s="106">
        <f t="shared" si="3"/>
        <v>568900</v>
      </c>
    </row>
    <row r="216" spans="1:6" s="26" customFormat="1" ht="47.25" x14ac:dyDescent="0.2">
      <c r="A216" s="101" t="s">
        <v>662</v>
      </c>
      <c r="B216" s="102" t="s">
        <v>397</v>
      </c>
      <c r="C216" s="103" t="s">
        <v>721</v>
      </c>
      <c r="D216" s="104">
        <v>568900</v>
      </c>
      <c r="E216" s="105" t="s">
        <v>39</v>
      </c>
      <c r="F216" s="106">
        <f t="shared" si="3"/>
        <v>568900</v>
      </c>
    </row>
    <row r="217" spans="1:6" s="26" customFormat="1" ht="236.25" x14ac:dyDescent="0.2">
      <c r="A217" s="107" t="s">
        <v>722</v>
      </c>
      <c r="B217" s="102" t="s">
        <v>397</v>
      </c>
      <c r="C217" s="103" t="s">
        <v>723</v>
      </c>
      <c r="D217" s="104">
        <v>65000</v>
      </c>
      <c r="E217" s="105">
        <v>65000</v>
      </c>
      <c r="F217" s="106" t="str">
        <f t="shared" si="3"/>
        <v>-</v>
      </c>
    </row>
    <row r="218" spans="1:6" s="26" customFormat="1" ht="47.25" x14ac:dyDescent="0.2">
      <c r="A218" s="101" t="s">
        <v>662</v>
      </c>
      <c r="B218" s="102" t="s">
        <v>397</v>
      </c>
      <c r="C218" s="103" t="s">
        <v>724</v>
      </c>
      <c r="D218" s="104">
        <v>65000</v>
      </c>
      <c r="E218" s="105">
        <v>65000</v>
      </c>
      <c r="F218" s="106" t="str">
        <f t="shared" si="3"/>
        <v>-</v>
      </c>
    </row>
    <row r="219" spans="1:6" s="26" customFormat="1" ht="31.5" x14ac:dyDescent="0.2">
      <c r="A219" s="101" t="s">
        <v>585</v>
      </c>
      <c r="B219" s="102" t="s">
        <v>397</v>
      </c>
      <c r="C219" s="103" t="s">
        <v>725</v>
      </c>
      <c r="D219" s="104">
        <v>30747300</v>
      </c>
      <c r="E219" s="105">
        <v>1236562.8600000001</v>
      </c>
      <c r="F219" s="106">
        <f t="shared" si="3"/>
        <v>29510737.140000001</v>
      </c>
    </row>
    <row r="220" spans="1:6" s="26" customFormat="1" ht="141.75" x14ac:dyDescent="0.2">
      <c r="A220" s="107" t="s">
        <v>726</v>
      </c>
      <c r="B220" s="102" t="s">
        <v>397</v>
      </c>
      <c r="C220" s="103" t="s">
        <v>727</v>
      </c>
      <c r="D220" s="104">
        <v>27660800</v>
      </c>
      <c r="E220" s="105">
        <v>928362.86</v>
      </c>
      <c r="F220" s="106">
        <f t="shared" si="3"/>
        <v>26732437.140000001</v>
      </c>
    </row>
    <row r="221" spans="1:6" s="26" customFormat="1" ht="94.5" x14ac:dyDescent="0.2">
      <c r="A221" s="101" t="s">
        <v>728</v>
      </c>
      <c r="B221" s="102" t="s">
        <v>397</v>
      </c>
      <c r="C221" s="103" t="s">
        <v>729</v>
      </c>
      <c r="D221" s="104">
        <v>27092400</v>
      </c>
      <c r="E221" s="105">
        <v>928362.86</v>
      </c>
      <c r="F221" s="106">
        <f t="shared" si="3"/>
        <v>26164037.140000001</v>
      </c>
    </row>
    <row r="222" spans="1:6" s="26" customFormat="1" ht="31.5" x14ac:dyDescent="0.2">
      <c r="A222" s="101" t="s">
        <v>730</v>
      </c>
      <c r="B222" s="102" t="s">
        <v>397</v>
      </c>
      <c r="C222" s="103" t="s">
        <v>731</v>
      </c>
      <c r="D222" s="104">
        <v>568400</v>
      </c>
      <c r="E222" s="105" t="s">
        <v>39</v>
      </c>
      <c r="F222" s="106">
        <f t="shared" si="3"/>
        <v>568400</v>
      </c>
    </row>
    <row r="223" spans="1:6" s="26" customFormat="1" ht="141.75" x14ac:dyDescent="0.2">
      <c r="A223" s="107" t="s">
        <v>732</v>
      </c>
      <c r="B223" s="102" t="s">
        <v>397</v>
      </c>
      <c r="C223" s="103" t="s">
        <v>733</v>
      </c>
      <c r="D223" s="104">
        <v>2793000</v>
      </c>
      <c r="E223" s="105">
        <v>308200</v>
      </c>
      <c r="F223" s="106">
        <f t="shared" si="3"/>
        <v>2484800</v>
      </c>
    </row>
    <row r="224" spans="1:6" s="26" customFormat="1" ht="31.5" x14ac:dyDescent="0.2">
      <c r="A224" s="101" t="s">
        <v>410</v>
      </c>
      <c r="B224" s="102" t="s">
        <v>397</v>
      </c>
      <c r="C224" s="103" t="s">
        <v>734</v>
      </c>
      <c r="D224" s="104">
        <v>2793000</v>
      </c>
      <c r="E224" s="105">
        <v>308200</v>
      </c>
      <c r="F224" s="106">
        <f t="shared" si="3"/>
        <v>2484800</v>
      </c>
    </row>
    <row r="225" spans="1:6" s="26" customFormat="1" ht="157.5" x14ac:dyDescent="0.2">
      <c r="A225" s="107" t="s">
        <v>735</v>
      </c>
      <c r="B225" s="102" t="s">
        <v>397</v>
      </c>
      <c r="C225" s="103" t="s">
        <v>736</v>
      </c>
      <c r="D225" s="104">
        <v>293500</v>
      </c>
      <c r="E225" s="105" t="s">
        <v>39</v>
      </c>
      <c r="F225" s="106">
        <f t="shared" si="3"/>
        <v>293500</v>
      </c>
    </row>
    <row r="226" spans="1:6" s="26" customFormat="1" ht="31.5" x14ac:dyDescent="0.2">
      <c r="A226" s="101" t="s">
        <v>410</v>
      </c>
      <c r="B226" s="102" t="s">
        <v>397</v>
      </c>
      <c r="C226" s="103" t="s">
        <v>737</v>
      </c>
      <c r="D226" s="104">
        <v>293500</v>
      </c>
      <c r="E226" s="105" t="s">
        <v>39</v>
      </c>
      <c r="F226" s="106">
        <f t="shared" si="3"/>
        <v>293500</v>
      </c>
    </row>
    <row r="227" spans="1:6" s="26" customFormat="1" ht="94.5" x14ac:dyDescent="0.2">
      <c r="A227" s="101" t="s">
        <v>738</v>
      </c>
      <c r="B227" s="102" t="s">
        <v>397</v>
      </c>
      <c r="C227" s="103" t="s">
        <v>739</v>
      </c>
      <c r="D227" s="104">
        <v>233308800</v>
      </c>
      <c r="E227" s="105">
        <v>65000</v>
      </c>
      <c r="F227" s="106">
        <f t="shared" si="3"/>
        <v>233243800</v>
      </c>
    </row>
    <row r="228" spans="1:6" s="26" customFormat="1" ht="63" x14ac:dyDescent="0.2">
      <c r="A228" s="101" t="s">
        <v>740</v>
      </c>
      <c r="B228" s="102" t="s">
        <v>397</v>
      </c>
      <c r="C228" s="103" t="s">
        <v>741</v>
      </c>
      <c r="D228" s="104">
        <v>233308800</v>
      </c>
      <c r="E228" s="105">
        <v>65000</v>
      </c>
      <c r="F228" s="106">
        <f t="shared" si="3"/>
        <v>233243800</v>
      </c>
    </row>
    <row r="229" spans="1:6" s="26" customFormat="1" ht="173.25" x14ac:dyDescent="0.2">
      <c r="A229" s="107" t="s">
        <v>742</v>
      </c>
      <c r="B229" s="102" t="s">
        <v>397</v>
      </c>
      <c r="C229" s="103" t="s">
        <v>743</v>
      </c>
      <c r="D229" s="104">
        <v>565000</v>
      </c>
      <c r="E229" s="105">
        <v>65000</v>
      </c>
      <c r="F229" s="106">
        <f t="shared" si="3"/>
        <v>500000</v>
      </c>
    </row>
    <row r="230" spans="1:6" s="26" customFormat="1" ht="31.5" x14ac:dyDescent="0.2">
      <c r="A230" s="101" t="s">
        <v>410</v>
      </c>
      <c r="B230" s="102" t="s">
        <v>397</v>
      </c>
      <c r="C230" s="103" t="s">
        <v>744</v>
      </c>
      <c r="D230" s="104">
        <v>565000</v>
      </c>
      <c r="E230" s="105">
        <v>65000</v>
      </c>
      <c r="F230" s="106">
        <f t="shared" si="3"/>
        <v>500000</v>
      </c>
    </row>
    <row r="231" spans="1:6" s="26" customFormat="1" ht="189" x14ac:dyDescent="0.2">
      <c r="A231" s="107" t="s">
        <v>745</v>
      </c>
      <c r="B231" s="102" t="s">
        <v>397</v>
      </c>
      <c r="C231" s="103" t="s">
        <v>746</v>
      </c>
      <c r="D231" s="104">
        <v>1616400</v>
      </c>
      <c r="E231" s="105" t="s">
        <v>39</v>
      </c>
      <c r="F231" s="106">
        <f t="shared" si="3"/>
        <v>1616400</v>
      </c>
    </row>
    <row r="232" spans="1:6" s="26" customFormat="1" ht="47.25" x14ac:dyDescent="0.2">
      <c r="A232" s="101" t="s">
        <v>662</v>
      </c>
      <c r="B232" s="102" t="s">
        <v>397</v>
      </c>
      <c r="C232" s="103" t="s">
        <v>747</v>
      </c>
      <c r="D232" s="104">
        <v>635000</v>
      </c>
      <c r="E232" s="105" t="s">
        <v>39</v>
      </c>
      <c r="F232" s="106">
        <f t="shared" si="3"/>
        <v>635000</v>
      </c>
    </row>
    <row r="233" spans="1:6" s="26" customFormat="1" ht="31.5" x14ac:dyDescent="0.2">
      <c r="A233" s="101" t="s">
        <v>410</v>
      </c>
      <c r="B233" s="102" t="s">
        <v>397</v>
      </c>
      <c r="C233" s="103" t="s">
        <v>748</v>
      </c>
      <c r="D233" s="104">
        <v>981400</v>
      </c>
      <c r="E233" s="105" t="s">
        <v>39</v>
      </c>
      <c r="F233" s="106">
        <f t="shared" si="3"/>
        <v>981400</v>
      </c>
    </row>
    <row r="234" spans="1:6" s="26" customFormat="1" ht="236.25" x14ac:dyDescent="0.2">
      <c r="A234" s="107" t="s">
        <v>749</v>
      </c>
      <c r="B234" s="102" t="s">
        <v>397</v>
      </c>
      <c r="C234" s="103" t="s">
        <v>750</v>
      </c>
      <c r="D234" s="104">
        <v>2087300</v>
      </c>
      <c r="E234" s="105" t="s">
        <v>39</v>
      </c>
      <c r="F234" s="106">
        <f t="shared" si="3"/>
        <v>2087300</v>
      </c>
    </row>
    <row r="235" spans="1:6" s="26" customFormat="1" ht="31.5" x14ac:dyDescent="0.2">
      <c r="A235" s="101" t="s">
        <v>410</v>
      </c>
      <c r="B235" s="102" t="s">
        <v>397</v>
      </c>
      <c r="C235" s="103" t="s">
        <v>751</v>
      </c>
      <c r="D235" s="104">
        <v>2087300</v>
      </c>
      <c r="E235" s="105" t="s">
        <v>39</v>
      </c>
      <c r="F235" s="106">
        <f t="shared" si="3"/>
        <v>2087300</v>
      </c>
    </row>
    <row r="236" spans="1:6" s="26" customFormat="1" ht="220.5" x14ac:dyDescent="0.2">
      <c r="A236" s="107" t="s">
        <v>752</v>
      </c>
      <c r="B236" s="102" t="s">
        <v>397</v>
      </c>
      <c r="C236" s="103" t="s">
        <v>753</v>
      </c>
      <c r="D236" s="104">
        <v>3553000</v>
      </c>
      <c r="E236" s="105" t="s">
        <v>39</v>
      </c>
      <c r="F236" s="106">
        <f t="shared" si="3"/>
        <v>3553000</v>
      </c>
    </row>
    <row r="237" spans="1:6" s="26" customFormat="1" ht="31.5" x14ac:dyDescent="0.2">
      <c r="A237" s="101" t="s">
        <v>410</v>
      </c>
      <c r="B237" s="102" t="s">
        <v>397</v>
      </c>
      <c r="C237" s="103" t="s">
        <v>754</v>
      </c>
      <c r="D237" s="104">
        <v>3553000</v>
      </c>
      <c r="E237" s="105" t="s">
        <v>39</v>
      </c>
      <c r="F237" s="106">
        <f t="shared" si="3"/>
        <v>3553000</v>
      </c>
    </row>
    <row r="238" spans="1:6" s="26" customFormat="1" ht="267.75" x14ac:dyDescent="0.2">
      <c r="A238" s="107" t="s">
        <v>755</v>
      </c>
      <c r="B238" s="102" t="s">
        <v>397</v>
      </c>
      <c r="C238" s="103" t="s">
        <v>756</v>
      </c>
      <c r="D238" s="104">
        <v>687600</v>
      </c>
      <c r="E238" s="105" t="s">
        <v>39</v>
      </c>
      <c r="F238" s="106">
        <f t="shared" si="3"/>
        <v>687600</v>
      </c>
    </row>
    <row r="239" spans="1:6" s="26" customFormat="1" ht="31.5" x14ac:dyDescent="0.2">
      <c r="A239" s="101" t="s">
        <v>410</v>
      </c>
      <c r="B239" s="102" t="s">
        <v>397</v>
      </c>
      <c r="C239" s="103" t="s">
        <v>757</v>
      </c>
      <c r="D239" s="104">
        <v>687600</v>
      </c>
      <c r="E239" s="105" t="s">
        <v>39</v>
      </c>
      <c r="F239" s="106">
        <f t="shared" si="3"/>
        <v>687600</v>
      </c>
    </row>
    <row r="240" spans="1:6" s="26" customFormat="1" ht="236.25" x14ac:dyDescent="0.2">
      <c r="A240" s="107" t="s">
        <v>758</v>
      </c>
      <c r="B240" s="102" t="s">
        <v>397</v>
      </c>
      <c r="C240" s="103" t="s">
        <v>759</v>
      </c>
      <c r="D240" s="104">
        <v>382300</v>
      </c>
      <c r="E240" s="105" t="s">
        <v>39</v>
      </c>
      <c r="F240" s="106">
        <f t="shared" si="3"/>
        <v>382300</v>
      </c>
    </row>
    <row r="241" spans="1:6" s="26" customFormat="1" ht="31.5" x14ac:dyDescent="0.2">
      <c r="A241" s="101" t="s">
        <v>410</v>
      </c>
      <c r="B241" s="102" t="s">
        <v>397</v>
      </c>
      <c r="C241" s="103" t="s">
        <v>760</v>
      </c>
      <c r="D241" s="104">
        <v>382300</v>
      </c>
      <c r="E241" s="105" t="s">
        <v>39</v>
      </c>
      <c r="F241" s="106">
        <f t="shared" si="3"/>
        <v>382300</v>
      </c>
    </row>
    <row r="242" spans="1:6" s="26" customFormat="1" ht="204.75" x14ac:dyDescent="0.2">
      <c r="A242" s="107" t="s">
        <v>761</v>
      </c>
      <c r="B242" s="102" t="s">
        <v>397</v>
      </c>
      <c r="C242" s="103" t="s">
        <v>762</v>
      </c>
      <c r="D242" s="104">
        <v>224417200</v>
      </c>
      <c r="E242" s="105" t="s">
        <v>39</v>
      </c>
      <c r="F242" s="106">
        <f t="shared" si="3"/>
        <v>224417200</v>
      </c>
    </row>
    <row r="243" spans="1:6" s="26" customFormat="1" ht="31.5" x14ac:dyDescent="0.2">
      <c r="A243" s="101" t="s">
        <v>410</v>
      </c>
      <c r="B243" s="102" t="s">
        <v>397</v>
      </c>
      <c r="C243" s="103" t="s">
        <v>763</v>
      </c>
      <c r="D243" s="104">
        <v>224417200</v>
      </c>
      <c r="E243" s="105" t="s">
        <v>39</v>
      </c>
      <c r="F243" s="106">
        <f t="shared" si="3"/>
        <v>224417200</v>
      </c>
    </row>
    <row r="244" spans="1:6" s="26" customFormat="1" ht="31.5" x14ac:dyDescent="0.2">
      <c r="A244" s="89" t="s">
        <v>764</v>
      </c>
      <c r="B244" s="90" t="s">
        <v>397</v>
      </c>
      <c r="C244" s="91" t="s">
        <v>765</v>
      </c>
      <c r="D244" s="92">
        <v>2700000</v>
      </c>
      <c r="E244" s="93" t="s">
        <v>39</v>
      </c>
      <c r="F244" s="94">
        <f t="shared" si="3"/>
        <v>2700000</v>
      </c>
    </row>
    <row r="245" spans="1:6" s="26" customFormat="1" ht="31.5" x14ac:dyDescent="0.2">
      <c r="A245" s="101" t="s">
        <v>766</v>
      </c>
      <c r="B245" s="102" t="s">
        <v>397</v>
      </c>
      <c r="C245" s="103" t="s">
        <v>767</v>
      </c>
      <c r="D245" s="104">
        <v>2700000</v>
      </c>
      <c r="E245" s="105" t="s">
        <v>39</v>
      </c>
      <c r="F245" s="106">
        <f t="shared" si="3"/>
        <v>2700000</v>
      </c>
    </row>
    <row r="246" spans="1:6" s="26" customFormat="1" ht="63" x14ac:dyDescent="0.2">
      <c r="A246" s="101" t="s">
        <v>768</v>
      </c>
      <c r="B246" s="102" t="s">
        <v>397</v>
      </c>
      <c r="C246" s="103" t="s">
        <v>769</v>
      </c>
      <c r="D246" s="104">
        <v>2700000</v>
      </c>
      <c r="E246" s="105" t="s">
        <v>39</v>
      </c>
      <c r="F246" s="106">
        <f t="shared" si="3"/>
        <v>2700000</v>
      </c>
    </row>
    <row r="247" spans="1:6" s="26" customFormat="1" ht="47.25" x14ac:dyDescent="0.2">
      <c r="A247" s="101" t="s">
        <v>770</v>
      </c>
      <c r="B247" s="102" t="s">
        <v>397</v>
      </c>
      <c r="C247" s="103" t="s">
        <v>771</v>
      </c>
      <c r="D247" s="104">
        <v>2700000</v>
      </c>
      <c r="E247" s="105" t="s">
        <v>39</v>
      </c>
      <c r="F247" s="106">
        <f t="shared" si="3"/>
        <v>2700000</v>
      </c>
    </row>
    <row r="248" spans="1:6" s="26" customFormat="1" ht="126" x14ac:dyDescent="0.2">
      <c r="A248" s="107" t="s">
        <v>772</v>
      </c>
      <c r="B248" s="102" t="s">
        <v>397</v>
      </c>
      <c r="C248" s="103" t="s">
        <v>773</v>
      </c>
      <c r="D248" s="104">
        <v>2700000</v>
      </c>
      <c r="E248" s="105" t="s">
        <v>39</v>
      </c>
      <c r="F248" s="106">
        <f t="shared" si="3"/>
        <v>2700000</v>
      </c>
    </row>
    <row r="249" spans="1:6" s="26" customFormat="1" ht="31.5" x14ac:dyDescent="0.2">
      <c r="A249" s="101" t="s">
        <v>410</v>
      </c>
      <c r="B249" s="102" t="s">
        <v>397</v>
      </c>
      <c r="C249" s="103" t="s">
        <v>774</v>
      </c>
      <c r="D249" s="104">
        <v>2700000</v>
      </c>
      <c r="E249" s="105" t="s">
        <v>39</v>
      </c>
      <c r="F249" s="106">
        <f t="shared" si="3"/>
        <v>2700000</v>
      </c>
    </row>
    <row r="250" spans="1:6" s="26" customFormat="1" ht="31.5" x14ac:dyDescent="0.2">
      <c r="A250" s="89" t="s">
        <v>775</v>
      </c>
      <c r="B250" s="90" t="s">
        <v>397</v>
      </c>
      <c r="C250" s="91" t="s">
        <v>776</v>
      </c>
      <c r="D250" s="92">
        <v>30000</v>
      </c>
      <c r="E250" s="93">
        <v>15000</v>
      </c>
      <c r="F250" s="94">
        <f t="shared" si="3"/>
        <v>15000</v>
      </c>
    </row>
    <row r="251" spans="1:6" s="26" customFormat="1" ht="47.25" x14ac:dyDescent="0.2">
      <c r="A251" s="101" t="s">
        <v>777</v>
      </c>
      <c r="B251" s="102" t="s">
        <v>397</v>
      </c>
      <c r="C251" s="103" t="s">
        <v>778</v>
      </c>
      <c r="D251" s="104">
        <v>30000</v>
      </c>
      <c r="E251" s="105">
        <v>15000</v>
      </c>
      <c r="F251" s="106">
        <f t="shared" si="3"/>
        <v>15000</v>
      </c>
    </row>
    <row r="252" spans="1:6" s="26" customFormat="1" ht="47.25" x14ac:dyDescent="0.2">
      <c r="A252" s="101" t="s">
        <v>412</v>
      </c>
      <c r="B252" s="102" t="s">
        <v>397</v>
      </c>
      <c r="C252" s="103" t="s">
        <v>779</v>
      </c>
      <c r="D252" s="104">
        <v>30000</v>
      </c>
      <c r="E252" s="105">
        <v>15000</v>
      </c>
      <c r="F252" s="106">
        <f t="shared" si="3"/>
        <v>15000</v>
      </c>
    </row>
    <row r="253" spans="1:6" s="26" customFormat="1" ht="47.25" x14ac:dyDescent="0.2">
      <c r="A253" s="101" t="s">
        <v>414</v>
      </c>
      <c r="B253" s="102" t="s">
        <v>397</v>
      </c>
      <c r="C253" s="103" t="s">
        <v>780</v>
      </c>
      <c r="D253" s="104">
        <v>30000</v>
      </c>
      <c r="E253" s="105">
        <v>15000</v>
      </c>
      <c r="F253" s="106">
        <f t="shared" si="3"/>
        <v>15000</v>
      </c>
    </row>
    <row r="254" spans="1:6" s="26" customFormat="1" ht="126" x14ac:dyDescent="0.2">
      <c r="A254" s="101" t="s">
        <v>416</v>
      </c>
      <c r="B254" s="102" t="s">
        <v>397</v>
      </c>
      <c r="C254" s="103" t="s">
        <v>781</v>
      </c>
      <c r="D254" s="104">
        <v>30000</v>
      </c>
      <c r="E254" s="105">
        <v>15000</v>
      </c>
      <c r="F254" s="106">
        <f t="shared" si="3"/>
        <v>15000</v>
      </c>
    </row>
    <row r="255" spans="1:6" s="26" customFormat="1" ht="31.5" x14ac:dyDescent="0.2">
      <c r="A255" s="101" t="s">
        <v>410</v>
      </c>
      <c r="B255" s="102" t="s">
        <v>397</v>
      </c>
      <c r="C255" s="103" t="s">
        <v>782</v>
      </c>
      <c r="D255" s="104">
        <v>30000</v>
      </c>
      <c r="E255" s="105">
        <v>15000</v>
      </c>
      <c r="F255" s="106">
        <f t="shared" si="3"/>
        <v>15000</v>
      </c>
    </row>
    <row r="256" spans="1:6" s="26" customFormat="1" ht="31.5" x14ac:dyDescent="0.2">
      <c r="A256" s="89" t="s">
        <v>783</v>
      </c>
      <c r="B256" s="90" t="s">
        <v>397</v>
      </c>
      <c r="C256" s="91" t="s">
        <v>784</v>
      </c>
      <c r="D256" s="92">
        <v>125152100</v>
      </c>
      <c r="E256" s="93">
        <v>5136986.88</v>
      </c>
      <c r="F256" s="94">
        <f t="shared" si="3"/>
        <v>120015113.12</v>
      </c>
    </row>
    <row r="257" spans="1:6" s="26" customFormat="1" ht="31.5" x14ac:dyDescent="0.2">
      <c r="A257" s="101" t="s">
        <v>785</v>
      </c>
      <c r="B257" s="102" t="s">
        <v>397</v>
      </c>
      <c r="C257" s="103" t="s">
        <v>786</v>
      </c>
      <c r="D257" s="104">
        <v>125152100</v>
      </c>
      <c r="E257" s="105">
        <v>5136986.88</v>
      </c>
      <c r="F257" s="106">
        <f t="shared" si="3"/>
        <v>120015113.12</v>
      </c>
    </row>
    <row r="258" spans="1:6" s="26" customFormat="1" ht="47.25" x14ac:dyDescent="0.2">
      <c r="A258" s="101" t="s">
        <v>787</v>
      </c>
      <c r="B258" s="102" t="s">
        <v>397</v>
      </c>
      <c r="C258" s="103" t="s">
        <v>788</v>
      </c>
      <c r="D258" s="104">
        <v>125149700</v>
      </c>
      <c r="E258" s="105">
        <v>5134742.2300000004</v>
      </c>
      <c r="F258" s="106">
        <f t="shared" si="3"/>
        <v>120014957.77</v>
      </c>
    </row>
    <row r="259" spans="1:6" s="26" customFormat="1" ht="78.75" x14ac:dyDescent="0.2">
      <c r="A259" s="101" t="s">
        <v>789</v>
      </c>
      <c r="B259" s="102" t="s">
        <v>397</v>
      </c>
      <c r="C259" s="103" t="s">
        <v>790</v>
      </c>
      <c r="D259" s="104">
        <v>17955100</v>
      </c>
      <c r="E259" s="105">
        <v>1809083.52</v>
      </c>
      <c r="F259" s="106">
        <f t="shared" si="3"/>
        <v>16146016.48</v>
      </c>
    </row>
    <row r="260" spans="1:6" s="26" customFormat="1" ht="173.25" x14ac:dyDescent="0.2">
      <c r="A260" s="107" t="s">
        <v>791</v>
      </c>
      <c r="B260" s="102" t="s">
        <v>397</v>
      </c>
      <c r="C260" s="103" t="s">
        <v>792</v>
      </c>
      <c r="D260" s="104">
        <v>17955100</v>
      </c>
      <c r="E260" s="105">
        <v>1809083.52</v>
      </c>
      <c r="F260" s="106">
        <f t="shared" si="3"/>
        <v>16146016.48</v>
      </c>
    </row>
    <row r="261" spans="1:6" s="26" customFormat="1" ht="94.5" x14ac:dyDescent="0.2">
      <c r="A261" s="101" t="s">
        <v>728</v>
      </c>
      <c r="B261" s="102" t="s">
        <v>397</v>
      </c>
      <c r="C261" s="103" t="s">
        <v>793</v>
      </c>
      <c r="D261" s="104">
        <v>14218600</v>
      </c>
      <c r="E261" s="105">
        <v>1809083.52</v>
      </c>
      <c r="F261" s="106">
        <f t="shared" si="3"/>
        <v>12409516.48</v>
      </c>
    </row>
    <row r="262" spans="1:6" s="26" customFormat="1" ht="31.5" x14ac:dyDescent="0.2">
      <c r="A262" s="101" t="s">
        <v>730</v>
      </c>
      <c r="B262" s="102" t="s">
        <v>397</v>
      </c>
      <c r="C262" s="103" t="s">
        <v>794</v>
      </c>
      <c r="D262" s="104">
        <v>3736500</v>
      </c>
      <c r="E262" s="105" t="s">
        <v>39</v>
      </c>
      <c r="F262" s="106">
        <f t="shared" si="3"/>
        <v>3736500</v>
      </c>
    </row>
    <row r="263" spans="1:6" s="26" customFormat="1" ht="31.5" x14ac:dyDescent="0.2">
      <c r="A263" s="101" t="s">
        <v>795</v>
      </c>
      <c r="B263" s="102" t="s">
        <v>397</v>
      </c>
      <c r="C263" s="103" t="s">
        <v>796</v>
      </c>
      <c r="D263" s="104">
        <v>101626200</v>
      </c>
      <c r="E263" s="105">
        <v>3325658.71</v>
      </c>
      <c r="F263" s="106">
        <f t="shared" si="3"/>
        <v>98300541.290000007</v>
      </c>
    </row>
    <row r="264" spans="1:6" s="26" customFormat="1" ht="126" x14ac:dyDescent="0.2">
      <c r="A264" s="107" t="s">
        <v>797</v>
      </c>
      <c r="B264" s="102" t="s">
        <v>397</v>
      </c>
      <c r="C264" s="103" t="s">
        <v>798</v>
      </c>
      <c r="D264" s="104">
        <v>21995200</v>
      </c>
      <c r="E264" s="105">
        <v>1910458.71</v>
      </c>
      <c r="F264" s="106">
        <f t="shared" si="3"/>
        <v>20084741.289999999</v>
      </c>
    </row>
    <row r="265" spans="1:6" s="26" customFormat="1" ht="94.5" x14ac:dyDescent="0.2">
      <c r="A265" s="101" t="s">
        <v>728</v>
      </c>
      <c r="B265" s="102" t="s">
        <v>397</v>
      </c>
      <c r="C265" s="103" t="s">
        <v>799</v>
      </c>
      <c r="D265" s="104">
        <v>21144000</v>
      </c>
      <c r="E265" s="105">
        <v>1910458.71</v>
      </c>
      <c r="F265" s="106">
        <f t="shared" si="3"/>
        <v>19233541.289999999</v>
      </c>
    </row>
    <row r="266" spans="1:6" s="26" customFormat="1" ht="31.5" x14ac:dyDescent="0.2">
      <c r="A266" s="101" t="s">
        <v>730</v>
      </c>
      <c r="B266" s="102" t="s">
        <v>397</v>
      </c>
      <c r="C266" s="103" t="s">
        <v>800</v>
      </c>
      <c r="D266" s="104">
        <v>851200</v>
      </c>
      <c r="E266" s="105" t="s">
        <v>39</v>
      </c>
      <c r="F266" s="106">
        <f t="shared" si="3"/>
        <v>851200</v>
      </c>
    </row>
    <row r="267" spans="1:6" s="26" customFormat="1" ht="157.5" x14ac:dyDescent="0.2">
      <c r="A267" s="107" t="s">
        <v>801</v>
      </c>
      <c r="B267" s="102" t="s">
        <v>397</v>
      </c>
      <c r="C267" s="103" t="s">
        <v>802</v>
      </c>
      <c r="D267" s="104">
        <v>8560000</v>
      </c>
      <c r="E267" s="105">
        <v>1415200</v>
      </c>
      <c r="F267" s="106">
        <f t="shared" si="3"/>
        <v>7144800</v>
      </c>
    </row>
    <row r="268" spans="1:6" s="26" customFormat="1" ht="31.5" x14ac:dyDescent="0.2">
      <c r="A268" s="101" t="s">
        <v>116</v>
      </c>
      <c r="B268" s="102" t="s">
        <v>397</v>
      </c>
      <c r="C268" s="103" t="s">
        <v>803</v>
      </c>
      <c r="D268" s="104">
        <v>8560000</v>
      </c>
      <c r="E268" s="105">
        <v>1415200</v>
      </c>
      <c r="F268" s="106">
        <f t="shared" si="3"/>
        <v>7144800</v>
      </c>
    </row>
    <row r="269" spans="1:6" s="26" customFormat="1" ht="94.5" x14ac:dyDescent="0.2">
      <c r="A269" s="101" t="s">
        <v>804</v>
      </c>
      <c r="B269" s="102" t="s">
        <v>397</v>
      </c>
      <c r="C269" s="103" t="s">
        <v>805</v>
      </c>
      <c r="D269" s="104">
        <v>71071000</v>
      </c>
      <c r="E269" s="105" t="s">
        <v>39</v>
      </c>
      <c r="F269" s="106">
        <f t="shared" si="3"/>
        <v>71071000</v>
      </c>
    </row>
    <row r="270" spans="1:6" s="26" customFormat="1" ht="31.5" x14ac:dyDescent="0.2">
      <c r="A270" s="101" t="s">
        <v>730</v>
      </c>
      <c r="B270" s="102" t="s">
        <v>397</v>
      </c>
      <c r="C270" s="103" t="s">
        <v>806</v>
      </c>
      <c r="D270" s="104">
        <v>71071000</v>
      </c>
      <c r="E270" s="105" t="s">
        <v>39</v>
      </c>
      <c r="F270" s="106">
        <f t="shared" si="3"/>
        <v>71071000</v>
      </c>
    </row>
    <row r="271" spans="1:6" s="26" customFormat="1" ht="31.5" x14ac:dyDescent="0.2">
      <c r="A271" s="101" t="s">
        <v>807</v>
      </c>
      <c r="B271" s="102" t="s">
        <v>397</v>
      </c>
      <c r="C271" s="103" t="s">
        <v>808</v>
      </c>
      <c r="D271" s="104">
        <v>4039400</v>
      </c>
      <c r="E271" s="105" t="s">
        <v>39</v>
      </c>
      <c r="F271" s="106">
        <f t="shared" ref="F271:F299" si="4">IF(OR(D271="-",IF(E271="-",0,E271)&gt;=IF(D271="-",0,D271)),"-",IF(D271="-",0,D271)-IF(E271="-",0,E271))</f>
        <v>4039400</v>
      </c>
    </row>
    <row r="272" spans="1:6" s="26" customFormat="1" ht="173.25" x14ac:dyDescent="0.2">
      <c r="A272" s="107" t="s">
        <v>809</v>
      </c>
      <c r="B272" s="102" t="s">
        <v>397</v>
      </c>
      <c r="C272" s="103" t="s">
        <v>810</v>
      </c>
      <c r="D272" s="104">
        <v>55800</v>
      </c>
      <c r="E272" s="105" t="s">
        <v>39</v>
      </c>
      <c r="F272" s="106">
        <f t="shared" si="4"/>
        <v>55800</v>
      </c>
    </row>
    <row r="273" spans="1:6" s="26" customFormat="1" ht="47.25" x14ac:dyDescent="0.2">
      <c r="A273" s="101" t="s">
        <v>662</v>
      </c>
      <c r="B273" s="102" t="s">
        <v>397</v>
      </c>
      <c r="C273" s="103" t="s">
        <v>811</v>
      </c>
      <c r="D273" s="104">
        <v>55800</v>
      </c>
      <c r="E273" s="105" t="s">
        <v>39</v>
      </c>
      <c r="F273" s="106">
        <f t="shared" si="4"/>
        <v>55800</v>
      </c>
    </row>
    <row r="274" spans="1:6" s="26" customFormat="1" ht="141.75" x14ac:dyDescent="0.2">
      <c r="A274" s="107" t="s">
        <v>812</v>
      </c>
      <c r="B274" s="102" t="s">
        <v>397</v>
      </c>
      <c r="C274" s="103" t="s">
        <v>813</v>
      </c>
      <c r="D274" s="104">
        <v>3983600</v>
      </c>
      <c r="E274" s="105" t="s">
        <v>39</v>
      </c>
      <c r="F274" s="106">
        <f t="shared" si="4"/>
        <v>3983600</v>
      </c>
    </row>
    <row r="275" spans="1:6" s="26" customFormat="1" ht="47.25" x14ac:dyDescent="0.2">
      <c r="A275" s="101" t="s">
        <v>662</v>
      </c>
      <c r="B275" s="102" t="s">
        <v>397</v>
      </c>
      <c r="C275" s="103" t="s">
        <v>814</v>
      </c>
      <c r="D275" s="104">
        <v>3983600</v>
      </c>
      <c r="E275" s="105" t="s">
        <v>39</v>
      </c>
      <c r="F275" s="106">
        <f t="shared" si="4"/>
        <v>3983600</v>
      </c>
    </row>
    <row r="276" spans="1:6" s="26" customFormat="1" ht="31.5" x14ac:dyDescent="0.2">
      <c r="A276" s="101" t="s">
        <v>815</v>
      </c>
      <c r="B276" s="102" t="s">
        <v>397</v>
      </c>
      <c r="C276" s="103" t="s">
        <v>816</v>
      </c>
      <c r="D276" s="104">
        <v>1529000</v>
      </c>
      <c r="E276" s="105" t="s">
        <v>39</v>
      </c>
      <c r="F276" s="106">
        <f t="shared" si="4"/>
        <v>1529000</v>
      </c>
    </row>
    <row r="277" spans="1:6" s="26" customFormat="1" ht="126" x14ac:dyDescent="0.2">
      <c r="A277" s="107" t="s">
        <v>817</v>
      </c>
      <c r="B277" s="102" t="s">
        <v>397</v>
      </c>
      <c r="C277" s="103" t="s">
        <v>818</v>
      </c>
      <c r="D277" s="104">
        <v>1529000</v>
      </c>
      <c r="E277" s="105" t="s">
        <v>39</v>
      </c>
      <c r="F277" s="106">
        <f t="shared" si="4"/>
        <v>1529000</v>
      </c>
    </row>
    <row r="278" spans="1:6" s="26" customFormat="1" ht="94.5" x14ac:dyDescent="0.2">
      <c r="A278" s="101" t="s">
        <v>728</v>
      </c>
      <c r="B278" s="102" t="s">
        <v>397</v>
      </c>
      <c r="C278" s="103" t="s">
        <v>819</v>
      </c>
      <c r="D278" s="104">
        <v>1529000</v>
      </c>
      <c r="E278" s="105" t="s">
        <v>39</v>
      </c>
      <c r="F278" s="106">
        <f t="shared" si="4"/>
        <v>1529000</v>
      </c>
    </row>
    <row r="279" spans="1:6" s="26" customFormat="1" ht="47.25" x14ac:dyDescent="0.2">
      <c r="A279" s="101" t="s">
        <v>471</v>
      </c>
      <c r="B279" s="102" t="s">
        <v>397</v>
      </c>
      <c r="C279" s="103" t="s">
        <v>820</v>
      </c>
      <c r="D279" s="104">
        <v>2400</v>
      </c>
      <c r="E279" s="105">
        <v>2244.65</v>
      </c>
      <c r="F279" s="106">
        <f t="shared" si="4"/>
        <v>155.34999999999991</v>
      </c>
    </row>
    <row r="280" spans="1:6" s="26" customFormat="1" ht="31.5" x14ac:dyDescent="0.2">
      <c r="A280" s="101" t="s">
        <v>488</v>
      </c>
      <c r="B280" s="102" t="s">
        <v>397</v>
      </c>
      <c r="C280" s="103" t="s">
        <v>821</v>
      </c>
      <c r="D280" s="104">
        <v>2400</v>
      </c>
      <c r="E280" s="105">
        <v>2244.65</v>
      </c>
      <c r="F280" s="106">
        <f t="shared" si="4"/>
        <v>155.34999999999991</v>
      </c>
    </row>
    <row r="281" spans="1:6" s="26" customFormat="1" ht="110.25" x14ac:dyDescent="0.2">
      <c r="A281" s="101" t="s">
        <v>490</v>
      </c>
      <c r="B281" s="102" t="s">
        <v>397</v>
      </c>
      <c r="C281" s="103" t="s">
        <v>822</v>
      </c>
      <c r="D281" s="104">
        <v>2400</v>
      </c>
      <c r="E281" s="105">
        <v>2244.65</v>
      </c>
      <c r="F281" s="106">
        <f t="shared" si="4"/>
        <v>155.34999999999991</v>
      </c>
    </row>
    <row r="282" spans="1:6" s="26" customFormat="1" ht="31.5" x14ac:dyDescent="0.2">
      <c r="A282" s="101" t="s">
        <v>730</v>
      </c>
      <c r="B282" s="102" t="s">
        <v>397</v>
      </c>
      <c r="C282" s="103" t="s">
        <v>823</v>
      </c>
      <c r="D282" s="104">
        <v>2400</v>
      </c>
      <c r="E282" s="105">
        <v>2244.65</v>
      </c>
      <c r="F282" s="106">
        <f t="shared" si="4"/>
        <v>155.34999999999991</v>
      </c>
    </row>
    <row r="283" spans="1:6" s="26" customFormat="1" ht="31.5" x14ac:dyDescent="0.2">
      <c r="A283" s="89" t="s">
        <v>824</v>
      </c>
      <c r="B283" s="90" t="s">
        <v>397</v>
      </c>
      <c r="C283" s="91" t="s">
        <v>825</v>
      </c>
      <c r="D283" s="92">
        <v>714400</v>
      </c>
      <c r="E283" s="93">
        <v>140469.72</v>
      </c>
      <c r="F283" s="94">
        <f t="shared" si="4"/>
        <v>573930.28</v>
      </c>
    </row>
    <row r="284" spans="1:6" s="26" customFormat="1" ht="31.5" x14ac:dyDescent="0.2">
      <c r="A284" s="101" t="s">
        <v>826</v>
      </c>
      <c r="B284" s="102" t="s">
        <v>397</v>
      </c>
      <c r="C284" s="103" t="s">
        <v>827</v>
      </c>
      <c r="D284" s="104">
        <v>650000</v>
      </c>
      <c r="E284" s="105">
        <v>76101.72</v>
      </c>
      <c r="F284" s="106">
        <f t="shared" si="4"/>
        <v>573898.28</v>
      </c>
    </row>
    <row r="285" spans="1:6" s="26" customFormat="1" ht="47.25" x14ac:dyDescent="0.2">
      <c r="A285" s="101" t="s">
        <v>828</v>
      </c>
      <c r="B285" s="102" t="s">
        <v>397</v>
      </c>
      <c r="C285" s="103" t="s">
        <v>829</v>
      </c>
      <c r="D285" s="104">
        <v>650000</v>
      </c>
      <c r="E285" s="105">
        <v>76101.72</v>
      </c>
      <c r="F285" s="106">
        <f t="shared" si="4"/>
        <v>573898.28</v>
      </c>
    </row>
    <row r="286" spans="1:6" s="26" customFormat="1" ht="78.75" x14ac:dyDescent="0.2">
      <c r="A286" s="101" t="s">
        <v>830</v>
      </c>
      <c r="B286" s="102" t="s">
        <v>397</v>
      </c>
      <c r="C286" s="103" t="s">
        <v>831</v>
      </c>
      <c r="D286" s="104">
        <v>650000</v>
      </c>
      <c r="E286" s="105">
        <v>76101.72</v>
      </c>
      <c r="F286" s="106">
        <f t="shared" si="4"/>
        <v>573898.28</v>
      </c>
    </row>
    <row r="287" spans="1:6" s="26" customFormat="1" ht="189" x14ac:dyDescent="0.2">
      <c r="A287" s="107" t="s">
        <v>832</v>
      </c>
      <c r="B287" s="102" t="s">
        <v>397</v>
      </c>
      <c r="C287" s="103" t="s">
        <v>833</v>
      </c>
      <c r="D287" s="104">
        <v>650000</v>
      </c>
      <c r="E287" s="105">
        <v>76101.72</v>
      </c>
      <c r="F287" s="106">
        <f t="shared" si="4"/>
        <v>573898.28</v>
      </c>
    </row>
    <row r="288" spans="1:6" s="26" customFormat="1" ht="31.5" x14ac:dyDescent="0.2">
      <c r="A288" s="101" t="s">
        <v>834</v>
      </c>
      <c r="B288" s="102" t="s">
        <v>397</v>
      </c>
      <c r="C288" s="103" t="s">
        <v>835</v>
      </c>
      <c r="D288" s="104">
        <v>650000</v>
      </c>
      <c r="E288" s="105">
        <v>76101.72</v>
      </c>
      <c r="F288" s="106">
        <f t="shared" si="4"/>
        <v>573898.28</v>
      </c>
    </row>
    <row r="289" spans="1:6" s="26" customFormat="1" ht="31.5" x14ac:dyDescent="0.2">
      <c r="A289" s="101" t="s">
        <v>836</v>
      </c>
      <c r="B289" s="102" t="s">
        <v>397</v>
      </c>
      <c r="C289" s="103" t="s">
        <v>837</v>
      </c>
      <c r="D289" s="104">
        <v>64400</v>
      </c>
      <c r="E289" s="105">
        <v>64368</v>
      </c>
      <c r="F289" s="106">
        <f t="shared" si="4"/>
        <v>32</v>
      </c>
    </row>
    <row r="290" spans="1:6" s="26" customFormat="1" ht="47.25" x14ac:dyDescent="0.2">
      <c r="A290" s="101" t="s">
        <v>471</v>
      </c>
      <c r="B290" s="102" t="s">
        <v>397</v>
      </c>
      <c r="C290" s="103" t="s">
        <v>838</v>
      </c>
      <c r="D290" s="104">
        <v>64400</v>
      </c>
      <c r="E290" s="105">
        <v>64368</v>
      </c>
      <c r="F290" s="106">
        <f t="shared" si="4"/>
        <v>32</v>
      </c>
    </row>
    <row r="291" spans="1:6" s="26" customFormat="1" ht="31.5" x14ac:dyDescent="0.2">
      <c r="A291" s="101" t="s">
        <v>488</v>
      </c>
      <c r="B291" s="102" t="s">
        <v>397</v>
      </c>
      <c r="C291" s="103" t="s">
        <v>839</v>
      </c>
      <c r="D291" s="104">
        <v>64400</v>
      </c>
      <c r="E291" s="105">
        <v>64368</v>
      </c>
      <c r="F291" s="106">
        <f t="shared" si="4"/>
        <v>32</v>
      </c>
    </row>
    <row r="292" spans="1:6" s="26" customFormat="1" ht="110.25" x14ac:dyDescent="0.2">
      <c r="A292" s="101" t="s">
        <v>490</v>
      </c>
      <c r="B292" s="102" t="s">
        <v>397</v>
      </c>
      <c r="C292" s="103" t="s">
        <v>840</v>
      </c>
      <c r="D292" s="104">
        <v>64400</v>
      </c>
      <c r="E292" s="105">
        <v>64368</v>
      </c>
      <c r="F292" s="106">
        <f t="shared" si="4"/>
        <v>32</v>
      </c>
    </row>
    <row r="293" spans="1:6" s="26" customFormat="1" ht="47.25" x14ac:dyDescent="0.2">
      <c r="A293" s="101" t="s">
        <v>841</v>
      </c>
      <c r="B293" s="102" t="s">
        <v>397</v>
      </c>
      <c r="C293" s="103" t="s">
        <v>842</v>
      </c>
      <c r="D293" s="104">
        <v>64400</v>
      </c>
      <c r="E293" s="105">
        <v>64368</v>
      </c>
      <c r="F293" s="106">
        <f t="shared" si="4"/>
        <v>32</v>
      </c>
    </row>
    <row r="294" spans="1:6" s="26" customFormat="1" ht="31.5" x14ac:dyDescent="0.2">
      <c r="A294" s="89" t="s">
        <v>843</v>
      </c>
      <c r="B294" s="90" t="s">
        <v>397</v>
      </c>
      <c r="C294" s="91" t="s">
        <v>844</v>
      </c>
      <c r="D294" s="92">
        <v>517000</v>
      </c>
      <c r="E294" s="93">
        <v>77800</v>
      </c>
      <c r="F294" s="94">
        <f t="shared" si="4"/>
        <v>439200</v>
      </c>
    </row>
    <row r="295" spans="1:6" s="26" customFormat="1" ht="31.5" x14ac:dyDescent="0.2">
      <c r="A295" s="101" t="s">
        <v>845</v>
      </c>
      <c r="B295" s="102" t="s">
        <v>397</v>
      </c>
      <c r="C295" s="103" t="s">
        <v>846</v>
      </c>
      <c r="D295" s="104">
        <v>517000</v>
      </c>
      <c r="E295" s="105">
        <v>77800</v>
      </c>
      <c r="F295" s="106">
        <f t="shared" si="4"/>
        <v>439200</v>
      </c>
    </row>
    <row r="296" spans="1:6" s="26" customFormat="1" ht="47.25" x14ac:dyDescent="0.2">
      <c r="A296" s="101" t="s">
        <v>787</v>
      </c>
      <c r="B296" s="102" t="s">
        <v>397</v>
      </c>
      <c r="C296" s="103" t="s">
        <v>847</v>
      </c>
      <c r="D296" s="104">
        <v>517000</v>
      </c>
      <c r="E296" s="105">
        <v>77800</v>
      </c>
      <c r="F296" s="106">
        <f t="shared" si="4"/>
        <v>439200</v>
      </c>
    </row>
    <row r="297" spans="1:6" s="26" customFormat="1" ht="31.5" x14ac:dyDescent="0.2">
      <c r="A297" s="101" t="s">
        <v>848</v>
      </c>
      <c r="B297" s="102" t="s">
        <v>397</v>
      </c>
      <c r="C297" s="103" t="s">
        <v>849</v>
      </c>
      <c r="D297" s="104">
        <v>517000</v>
      </c>
      <c r="E297" s="105">
        <v>77800</v>
      </c>
      <c r="F297" s="106">
        <f t="shared" si="4"/>
        <v>439200</v>
      </c>
    </row>
    <row r="298" spans="1:6" s="26" customFormat="1" ht="220.5" x14ac:dyDescent="0.2">
      <c r="A298" s="107" t="s">
        <v>850</v>
      </c>
      <c r="B298" s="102" t="s">
        <v>397</v>
      </c>
      <c r="C298" s="103" t="s">
        <v>851</v>
      </c>
      <c r="D298" s="104">
        <v>517000</v>
      </c>
      <c r="E298" s="105">
        <v>77800</v>
      </c>
      <c r="F298" s="106">
        <f t="shared" si="4"/>
        <v>439200</v>
      </c>
    </row>
    <row r="299" spans="1:6" s="26" customFormat="1" ht="32.25" thickBot="1" x14ac:dyDescent="0.25">
      <c r="A299" s="101" t="s">
        <v>116</v>
      </c>
      <c r="B299" s="102" t="s">
        <v>397</v>
      </c>
      <c r="C299" s="103" t="s">
        <v>852</v>
      </c>
      <c r="D299" s="104">
        <v>517000</v>
      </c>
      <c r="E299" s="105">
        <v>77800</v>
      </c>
      <c r="F299" s="106">
        <f t="shared" si="4"/>
        <v>439200</v>
      </c>
    </row>
    <row r="300" spans="1:6" s="26" customFormat="1" ht="16.5" thickBot="1" x14ac:dyDescent="0.25">
      <c r="A300" s="108"/>
      <c r="B300" s="109"/>
      <c r="C300" s="110"/>
      <c r="D300" s="111"/>
      <c r="E300" s="109"/>
      <c r="F300" s="109"/>
    </row>
    <row r="301" spans="1:6" s="26" customFormat="1" ht="32.25" thickBot="1" x14ac:dyDescent="0.25">
      <c r="A301" s="112" t="s">
        <v>853</v>
      </c>
      <c r="B301" s="113" t="s">
        <v>854</v>
      </c>
      <c r="C301" s="114" t="s">
        <v>398</v>
      </c>
      <c r="D301" s="115">
        <v>-32450600</v>
      </c>
      <c r="E301" s="115">
        <v>-7454458.46</v>
      </c>
      <c r="F301" s="116" t="s">
        <v>855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41"/>
  <sheetViews>
    <sheetView workbookViewId="0">
      <selection activeCell="AQ41" sqref="AQ41"/>
    </sheetView>
  </sheetViews>
  <sheetFormatPr defaultRowHeight="12.75" x14ac:dyDescent="0.2"/>
  <cols>
    <col min="1" max="13" width="0.85546875" style="72" customWidth="1"/>
    <col min="14" max="14" width="1.7109375" style="72" customWidth="1"/>
    <col min="15" max="23" width="0.85546875" style="72" customWidth="1"/>
    <col min="24" max="24" width="6.85546875" style="72" customWidth="1"/>
    <col min="25" max="27" width="0.85546875" style="72" customWidth="1"/>
    <col min="28" max="28" width="6.85546875" style="72" customWidth="1"/>
    <col min="29" max="50" width="0.85546875" style="72" customWidth="1"/>
    <col min="51" max="51" width="7.7109375" style="72" customWidth="1"/>
    <col min="52" max="73" width="0.85546875" style="72" customWidth="1"/>
    <col min="74" max="74" width="3.7109375" style="72" customWidth="1"/>
    <col min="75" max="91" width="0.85546875" style="72" customWidth="1"/>
    <col min="92" max="92" width="5.7109375" style="72" customWidth="1"/>
    <col min="93" max="109" width="0.85546875" style="72" customWidth="1"/>
    <col min="110" max="110" width="8.5703125" style="72" customWidth="1"/>
  </cols>
  <sheetData>
    <row r="1" spans="1:110" x14ac:dyDescent="0.2">
      <c r="CU1" s="165" t="s">
        <v>856</v>
      </c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</row>
    <row r="2" spans="1:110" x14ac:dyDescent="0.2">
      <c r="A2" s="218" t="s">
        <v>857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</row>
    <row r="3" spans="1:110" s="26" customFormat="1" ht="75" customHeight="1" x14ac:dyDescent="0.2">
      <c r="A3" s="219" t="s">
        <v>858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 t="s">
        <v>859</v>
      </c>
      <c r="AD3" s="219"/>
      <c r="AE3" s="219"/>
      <c r="AF3" s="219"/>
      <c r="AG3" s="219"/>
      <c r="AH3" s="219"/>
      <c r="AI3" s="219" t="s">
        <v>860</v>
      </c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 t="s">
        <v>861</v>
      </c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 t="s">
        <v>24</v>
      </c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 t="s">
        <v>25</v>
      </c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</row>
    <row r="4" spans="1:110" x14ac:dyDescent="0.2">
      <c r="A4" s="216">
        <v>1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7">
        <v>2</v>
      </c>
      <c r="AD4" s="217"/>
      <c r="AE4" s="217"/>
      <c r="AF4" s="217"/>
      <c r="AG4" s="217"/>
      <c r="AH4" s="217"/>
      <c r="AI4" s="217">
        <v>3</v>
      </c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>
        <v>4</v>
      </c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217">
        <v>5</v>
      </c>
      <c r="BX4" s="217"/>
      <c r="BY4" s="217"/>
      <c r="BZ4" s="217"/>
      <c r="CA4" s="217"/>
      <c r="CB4" s="217"/>
      <c r="CC4" s="217"/>
      <c r="CD4" s="217"/>
      <c r="CE4" s="217"/>
      <c r="CF4" s="217"/>
      <c r="CG4" s="217"/>
      <c r="CH4" s="217"/>
      <c r="CI4" s="217"/>
      <c r="CJ4" s="217"/>
      <c r="CK4" s="217"/>
      <c r="CL4" s="217"/>
      <c r="CM4" s="217"/>
      <c r="CN4" s="217"/>
      <c r="CO4" s="216">
        <v>6</v>
      </c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</row>
    <row r="5" spans="1:110" ht="30.75" customHeight="1" x14ac:dyDescent="0.2">
      <c r="A5" s="214" t="s">
        <v>862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191" t="s">
        <v>863</v>
      </c>
      <c r="AD5" s="191"/>
      <c r="AE5" s="191"/>
      <c r="AF5" s="191"/>
      <c r="AG5" s="191"/>
      <c r="AH5" s="191"/>
      <c r="AI5" s="191" t="s">
        <v>864</v>
      </c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3">
        <f>AZ24</f>
        <v>32450600</v>
      </c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3"/>
      <c r="BT5" s="193"/>
      <c r="BU5" s="193"/>
      <c r="BV5" s="193"/>
      <c r="BW5" s="193">
        <f>BW24</f>
        <v>7454458.4600000009</v>
      </c>
      <c r="BX5" s="193"/>
      <c r="BY5" s="193"/>
      <c r="BZ5" s="193"/>
      <c r="CA5" s="193"/>
      <c r="CB5" s="193"/>
      <c r="CC5" s="193"/>
      <c r="CD5" s="193"/>
      <c r="CE5" s="193"/>
      <c r="CF5" s="193"/>
      <c r="CG5" s="193"/>
      <c r="CH5" s="193"/>
      <c r="CI5" s="193"/>
      <c r="CJ5" s="193"/>
      <c r="CK5" s="193"/>
      <c r="CL5" s="193"/>
      <c r="CM5" s="193"/>
      <c r="CN5" s="193"/>
      <c r="CO5" s="193">
        <f>AZ5-BW5</f>
        <v>24996141.539999999</v>
      </c>
      <c r="CP5" s="193"/>
      <c r="CQ5" s="193"/>
      <c r="CR5" s="193"/>
      <c r="CS5" s="193"/>
      <c r="CT5" s="193"/>
      <c r="CU5" s="193"/>
      <c r="CV5" s="193"/>
      <c r="CW5" s="193"/>
      <c r="CX5" s="193"/>
      <c r="CY5" s="193"/>
      <c r="CZ5" s="193"/>
      <c r="DA5" s="193"/>
      <c r="DB5" s="193"/>
      <c r="DC5" s="193"/>
      <c r="DD5" s="193"/>
      <c r="DE5" s="193"/>
      <c r="DF5" s="193"/>
    </row>
    <row r="6" spans="1:110" x14ac:dyDescent="0.2">
      <c r="A6" s="196" t="s">
        <v>32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1" t="s">
        <v>865</v>
      </c>
      <c r="AD6" s="191"/>
      <c r="AE6" s="191"/>
      <c r="AF6" s="191"/>
      <c r="AG6" s="191"/>
      <c r="AH6" s="191"/>
      <c r="AI6" s="191" t="s">
        <v>864</v>
      </c>
      <c r="AJ6" s="191"/>
      <c r="AK6" s="191"/>
      <c r="AL6" s="191"/>
      <c r="AM6" s="191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193" t="s">
        <v>39</v>
      </c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</row>
    <row r="7" spans="1:110" ht="31.5" customHeight="1" x14ac:dyDescent="0.2">
      <c r="A7" s="212" t="s">
        <v>866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</row>
    <row r="8" spans="1:110" x14ac:dyDescent="0.2">
      <c r="A8" s="207" t="s">
        <v>867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  <c r="AW8" s="191"/>
      <c r="AX8" s="191"/>
      <c r="AY8" s="191"/>
      <c r="AZ8" s="193" t="s">
        <v>39</v>
      </c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 t="s">
        <v>39</v>
      </c>
      <c r="BX8" s="193"/>
      <c r="BY8" s="193"/>
      <c r="BZ8" s="193"/>
      <c r="CA8" s="193"/>
      <c r="CB8" s="193"/>
      <c r="CC8" s="193"/>
      <c r="CD8" s="193"/>
      <c r="CE8" s="193"/>
      <c r="CF8" s="193"/>
      <c r="CG8" s="193"/>
      <c r="CH8" s="193"/>
      <c r="CI8" s="193"/>
      <c r="CJ8" s="193"/>
      <c r="CK8" s="193"/>
      <c r="CL8" s="193"/>
      <c r="CM8" s="193"/>
      <c r="CN8" s="193"/>
      <c r="CO8" s="193" t="s">
        <v>39</v>
      </c>
      <c r="CP8" s="193"/>
      <c r="CQ8" s="193"/>
      <c r="CR8" s="193"/>
      <c r="CS8" s="193"/>
      <c r="CT8" s="193"/>
      <c r="CU8" s="193"/>
      <c r="CV8" s="193"/>
      <c r="CW8" s="193"/>
      <c r="CX8" s="193"/>
      <c r="CY8" s="193"/>
      <c r="CZ8" s="193"/>
      <c r="DA8" s="193"/>
      <c r="DB8" s="193"/>
      <c r="DC8" s="193"/>
      <c r="DD8" s="193"/>
      <c r="DE8" s="193"/>
      <c r="DF8" s="193"/>
    </row>
    <row r="9" spans="1:110" x14ac:dyDescent="0.2">
      <c r="A9" s="209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  <c r="AW9" s="191"/>
      <c r="AX9" s="191"/>
      <c r="AY9" s="191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93"/>
      <c r="CI9" s="193"/>
      <c r="CJ9" s="193"/>
      <c r="CK9" s="193"/>
      <c r="CL9" s="193"/>
      <c r="CM9" s="193"/>
      <c r="CN9" s="193"/>
      <c r="CO9" s="193"/>
      <c r="CP9" s="193"/>
      <c r="CQ9" s="193"/>
      <c r="CR9" s="193"/>
      <c r="CS9" s="193"/>
      <c r="CT9" s="193"/>
      <c r="CU9" s="193"/>
      <c r="CV9" s="193"/>
      <c r="CW9" s="193"/>
      <c r="CX9" s="193"/>
      <c r="CY9" s="193"/>
      <c r="CZ9" s="193"/>
      <c r="DA9" s="193"/>
      <c r="DB9" s="193"/>
      <c r="DC9" s="193"/>
      <c r="DD9" s="193"/>
      <c r="DE9" s="193"/>
      <c r="DF9" s="193"/>
    </row>
    <row r="10" spans="1:110" s="26" customFormat="1" ht="34.5" customHeight="1" x14ac:dyDescent="0.2">
      <c r="A10" s="181" t="s">
        <v>868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200"/>
      <c r="AC10" s="170" t="s">
        <v>865</v>
      </c>
      <c r="AD10" s="170"/>
      <c r="AE10" s="170"/>
      <c r="AF10" s="170"/>
      <c r="AG10" s="170"/>
      <c r="AH10" s="170"/>
      <c r="AI10" s="170" t="s">
        <v>869</v>
      </c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1" t="s">
        <v>39</v>
      </c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 t="s">
        <v>39</v>
      </c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 t="s">
        <v>39</v>
      </c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</row>
    <row r="11" spans="1:110" s="26" customFormat="1" ht="46.5" customHeight="1" x14ac:dyDescent="0.2">
      <c r="A11" s="172" t="s">
        <v>870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4"/>
      <c r="AC11" s="175" t="s">
        <v>865</v>
      </c>
      <c r="AD11" s="176"/>
      <c r="AE11" s="176"/>
      <c r="AF11" s="176"/>
      <c r="AG11" s="176"/>
      <c r="AH11" s="177"/>
      <c r="AI11" s="175" t="s">
        <v>871</v>
      </c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7"/>
      <c r="AZ11" s="183" t="s">
        <v>39</v>
      </c>
      <c r="BA11" s="184"/>
      <c r="BB11" s="184"/>
      <c r="BC11" s="184"/>
      <c r="BD11" s="184"/>
      <c r="BE11" s="184"/>
      <c r="BF11" s="184"/>
      <c r="BG11" s="184"/>
      <c r="BH11" s="184"/>
      <c r="BI11" s="184"/>
      <c r="BJ11" s="184"/>
      <c r="BK11" s="184"/>
      <c r="BL11" s="184"/>
      <c r="BM11" s="184"/>
      <c r="BN11" s="184"/>
      <c r="BO11" s="184"/>
      <c r="BP11" s="184"/>
      <c r="BQ11" s="184"/>
      <c r="BR11" s="184"/>
      <c r="BS11" s="184"/>
      <c r="BT11" s="184"/>
      <c r="BU11" s="184"/>
      <c r="BV11" s="185"/>
      <c r="BW11" s="171" t="s">
        <v>39</v>
      </c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83" t="str">
        <f t="shared" ref="CO11:CO17" si="0">AZ11</f>
        <v>-</v>
      </c>
      <c r="CP11" s="184"/>
      <c r="CQ11" s="184"/>
      <c r="CR11" s="184"/>
      <c r="CS11" s="184"/>
      <c r="CT11" s="184"/>
      <c r="CU11" s="184"/>
      <c r="CV11" s="184"/>
      <c r="CW11" s="184"/>
      <c r="CX11" s="184"/>
      <c r="CY11" s="184"/>
      <c r="CZ11" s="184"/>
      <c r="DA11" s="184"/>
      <c r="DB11" s="184"/>
      <c r="DC11" s="184"/>
      <c r="DD11" s="184"/>
      <c r="DE11" s="184"/>
      <c r="DF11" s="185"/>
    </row>
    <row r="12" spans="1:110" s="26" customFormat="1" ht="55.5" customHeight="1" x14ac:dyDescent="0.2">
      <c r="A12" s="172" t="s">
        <v>872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4"/>
      <c r="AC12" s="170" t="s">
        <v>865</v>
      </c>
      <c r="AD12" s="170"/>
      <c r="AE12" s="170"/>
      <c r="AF12" s="170"/>
      <c r="AG12" s="170"/>
      <c r="AH12" s="170"/>
      <c r="AI12" s="170" t="s">
        <v>873</v>
      </c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1" t="s">
        <v>39</v>
      </c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 t="s">
        <v>39</v>
      </c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 t="str">
        <f>AZ12</f>
        <v>-</v>
      </c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</row>
    <row r="13" spans="1:110" s="26" customFormat="1" ht="57.75" customHeight="1" x14ac:dyDescent="0.2">
      <c r="A13" s="172" t="s">
        <v>874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4"/>
      <c r="AC13" s="178" t="s">
        <v>865</v>
      </c>
      <c r="AD13" s="179"/>
      <c r="AE13" s="179"/>
      <c r="AF13" s="179"/>
      <c r="AG13" s="179"/>
      <c r="AH13" s="180"/>
      <c r="AI13" s="175" t="s">
        <v>875</v>
      </c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7"/>
      <c r="AZ13" s="183" t="s">
        <v>39</v>
      </c>
      <c r="BA13" s="184"/>
      <c r="BB13" s="184"/>
      <c r="BC13" s="184"/>
      <c r="BD13" s="184"/>
      <c r="BE13" s="184"/>
      <c r="BF13" s="184"/>
      <c r="BG13" s="184"/>
      <c r="BH13" s="184"/>
      <c r="BI13" s="184"/>
      <c r="BJ13" s="184"/>
      <c r="BK13" s="184"/>
      <c r="BL13" s="184"/>
      <c r="BM13" s="184"/>
      <c r="BN13" s="184"/>
      <c r="BO13" s="184"/>
      <c r="BP13" s="184"/>
      <c r="BQ13" s="184"/>
      <c r="BR13" s="184"/>
      <c r="BS13" s="184"/>
      <c r="BT13" s="184"/>
      <c r="BU13" s="184"/>
      <c r="BV13" s="185"/>
      <c r="BW13" s="171" t="s">
        <v>39</v>
      </c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 t="str">
        <f>AZ13</f>
        <v>-</v>
      </c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</row>
    <row r="14" spans="1:110" s="26" customFormat="1" ht="56.25" customHeight="1" x14ac:dyDescent="0.2">
      <c r="A14" s="172" t="s">
        <v>876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4"/>
      <c r="AC14" s="170" t="s">
        <v>865</v>
      </c>
      <c r="AD14" s="170"/>
      <c r="AE14" s="170"/>
      <c r="AF14" s="170"/>
      <c r="AG14" s="170"/>
      <c r="AH14" s="170"/>
      <c r="AI14" s="170" t="s">
        <v>877</v>
      </c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1" t="s">
        <v>39</v>
      </c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 t="s">
        <v>39</v>
      </c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1"/>
      <c r="CL14" s="171"/>
      <c r="CM14" s="171"/>
      <c r="CN14" s="171"/>
      <c r="CO14" s="171" t="str">
        <f t="shared" si="0"/>
        <v>-</v>
      </c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</row>
    <row r="15" spans="1:110" s="26" customFormat="1" ht="30" customHeight="1" x14ac:dyDescent="0.2">
      <c r="A15" s="181" t="s">
        <v>878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200"/>
      <c r="AC15" s="170" t="s">
        <v>865</v>
      </c>
      <c r="AD15" s="170"/>
      <c r="AE15" s="170"/>
      <c r="AF15" s="170"/>
      <c r="AG15" s="170"/>
      <c r="AH15" s="170"/>
      <c r="AI15" s="170" t="s">
        <v>879</v>
      </c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1" t="s">
        <v>39</v>
      </c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 t="s">
        <v>39</v>
      </c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71" t="str">
        <f t="shared" si="0"/>
        <v>-</v>
      </c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1"/>
      <c r="DA15" s="171"/>
      <c r="DB15" s="171"/>
      <c r="DC15" s="171"/>
      <c r="DD15" s="171"/>
      <c r="DE15" s="171"/>
      <c r="DF15" s="171"/>
    </row>
    <row r="16" spans="1:110" ht="45.75" customHeight="1" x14ac:dyDescent="0.2">
      <c r="A16" s="172" t="s">
        <v>880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4"/>
      <c r="AC16" s="201" t="s">
        <v>865</v>
      </c>
      <c r="AD16" s="202"/>
      <c r="AE16" s="202"/>
      <c r="AF16" s="202"/>
      <c r="AG16" s="202"/>
      <c r="AH16" s="203"/>
      <c r="AI16" s="191" t="s">
        <v>881</v>
      </c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  <c r="AW16" s="191"/>
      <c r="AX16" s="191"/>
      <c r="AY16" s="191"/>
      <c r="AZ16" s="204" t="s">
        <v>39</v>
      </c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05"/>
      <c r="BN16" s="205"/>
      <c r="BO16" s="205"/>
      <c r="BP16" s="205"/>
      <c r="BQ16" s="205"/>
      <c r="BR16" s="205"/>
      <c r="BS16" s="205"/>
      <c r="BT16" s="205"/>
      <c r="BU16" s="205"/>
      <c r="BV16" s="206"/>
      <c r="BW16" s="204" t="s">
        <v>39</v>
      </c>
      <c r="BX16" s="205"/>
      <c r="BY16" s="205"/>
      <c r="BZ16" s="205"/>
      <c r="CA16" s="205"/>
      <c r="CB16" s="205"/>
      <c r="CC16" s="205"/>
      <c r="CD16" s="205"/>
      <c r="CE16" s="205"/>
      <c r="CF16" s="205"/>
      <c r="CG16" s="205"/>
      <c r="CH16" s="205"/>
      <c r="CI16" s="205"/>
      <c r="CJ16" s="205"/>
      <c r="CK16" s="205"/>
      <c r="CL16" s="205"/>
      <c r="CM16" s="205"/>
      <c r="CN16" s="206"/>
      <c r="CO16" s="204" t="str">
        <f>CO17</f>
        <v>-</v>
      </c>
      <c r="CP16" s="205"/>
      <c r="CQ16" s="205"/>
      <c r="CR16" s="205"/>
      <c r="CS16" s="205"/>
      <c r="CT16" s="205"/>
      <c r="CU16" s="205"/>
      <c r="CV16" s="205"/>
      <c r="CW16" s="205"/>
      <c r="CX16" s="205"/>
      <c r="CY16" s="205"/>
      <c r="CZ16" s="205"/>
      <c r="DA16" s="205"/>
      <c r="DB16" s="205"/>
      <c r="DC16" s="205"/>
      <c r="DD16" s="205"/>
      <c r="DE16" s="205"/>
      <c r="DF16" s="206"/>
    </row>
    <row r="17" spans="1:110" s="26" customFormat="1" ht="49.5" customHeight="1" x14ac:dyDescent="0.2">
      <c r="A17" s="181" t="s">
        <v>882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200"/>
      <c r="AC17" s="170" t="s">
        <v>865</v>
      </c>
      <c r="AD17" s="170"/>
      <c r="AE17" s="170"/>
      <c r="AF17" s="170"/>
      <c r="AG17" s="170"/>
      <c r="AH17" s="170"/>
      <c r="AI17" s="170" t="s">
        <v>883</v>
      </c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1" t="s">
        <v>39</v>
      </c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71" t="s">
        <v>39</v>
      </c>
      <c r="BX17" s="171"/>
      <c r="BY17" s="171"/>
      <c r="BZ17" s="171"/>
      <c r="CA17" s="171"/>
      <c r="CB17" s="171"/>
      <c r="CC17" s="171"/>
      <c r="CD17" s="171"/>
      <c r="CE17" s="171"/>
      <c r="CF17" s="171"/>
      <c r="CG17" s="171"/>
      <c r="CH17" s="171"/>
      <c r="CI17" s="171"/>
      <c r="CJ17" s="171"/>
      <c r="CK17" s="171"/>
      <c r="CL17" s="171"/>
      <c r="CM17" s="171"/>
      <c r="CN17" s="171"/>
      <c r="CO17" s="171" t="str">
        <f t="shared" si="0"/>
        <v>-</v>
      </c>
      <c r="CP17" s="171"/>
      <c r="CQ17" s="171"/>
      <c r="CR17" s="171"/>
      <c r="CS17" s="171"/>
      <c r="CT17" s="171"/>
      <c r="CU17" s="171"/>
      <c r="CV17" s="171"/>
      <c r="CW17" s="171"/>
      <c r="CX17" s="171"/>
      <c r="CY17" s="171"/>
      <c r="CZ17" s="171"/>
      <c r="DA17" s="171"/>
      <c r="DB17" s="171"/>
      <c r="DC17" s="171"/>
      <c r="DD17" s="171"/>
      <c r="DE17" s="171"/>
      <c r="DF17" s="171"/>
    </row>
    <row r="18" spans="1:110" ht="32.25" customHeight="1" x14ac:dyDescent="0.2">
      <c r="A18" s="181" t="s">
        <v>884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91" t="s">
        <v>885</v>
      </c>
      <c r="AD18" s="191"/>
      <c r="AE18" s="191"/>
      <c r="AF18" s="191"/>
      <c r="AG18" s="191"/>
      <c r="AH18" s="191"/>
      <c r="AI18" s="191" t="s">
        <v>864</v>
      </c>
      <c r="AJ18" s="191"/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1"/>
      <c r="AY18" s="191"/>
      <c r="AZ18" s="193" t="s">
        <v>39</v>
      </c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3"/>
      <c r="BN18" s="193"/>
      <c r="BO18" s="193"/>
      <c r="BP18" s="193"/>
      <c r="BQ18" s="193"/>
      <c r="BR18" s="193"/>
      <c r="BS18" s="193"/>
      <c r="BT18" s="193"/>
      <c r="BU18" s="193"/>
      <c r="BV18" s="193"/>
      <c r="BW18" s="193" t="s">
        <v>39</v>
      </c>
      <c r="BX18" s="193"/>
      <c r="BY18" s="193"/>
      <c r="BZ18" s="193"/>
      <c r="CA18" s="193"/>
      <c r="CB18" s="193"/>
      <c r="CC18" s="193"/>
      <c r="CD18" s="193"/>
      <c r="CE18" s="193"/>
      <c r="CF18" s="193"/>
      <c r="CG18" s="193"/>
      <c r="CH18" s="193"/>
      <c r="CI18" s="193"/>
      <c r="CJ18" s="193"/>
      <c r="CK18" s="193"/>
      <c r="CL18" s="193"/>
      <c r="CM18" s="193"/>
      <c r="CN18" s="193"/>
      <c r="CO18" s="193" t="s">
        <v>39</v>
      </c>
      <c r="CP18" s="193"/>
      <c r="CQ18" s="193"/>
      <c r="CR18" s="193"/>
      <c r="CS18" s="193"/>
      <c r="CT18" s="193"/>
      <c r="CU18" s="193"/>
      <c r="CV18" s="193"/>
      <c r="CW18" s="193"/>
      <c r="CX18" s="193"/>
      <c r="CY18" s="193"/>
      <c r="CZ18" s="193"/>
      <c r="DA18" s="193"/>
      <c r="DB18" s="193"/>
      <c r="DC18" s="193"/>
      <c r="DD18" s="193"/>
      <c r="DE18" s="193"/>
      <c r="DF18" s="193"/>
    </row>
    <row r="19" spans="1:110" x14ac:dyDescent="0.2">
      <c r="A19" s="196" t="s">
        <v>867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  <c r="AV19" s="191"/>
      <c r="AW19" s="191"/>
      <c r="AX19" s="191"/>
      <c r="AY19" s="191"/>
      <c r="AZ19" s="192" t="s">
        <v>39</v>
      </c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93" t="s">
        <v>39</v>
      </c>
      <c r="BX19" s="193"/>
      <c r="BY19" s="193"/>
      <c r="BZ19" s="193"/>
      <c r="CA19" s="193"/>
      <c r="CB19" s="193"/>
      <c r="CC19" s="193"/>
      <c r="CD19" s="193"/>
      <c r="CE19" s="193"/>
      <c r="CF19" s="193"/>
      <c r="CG19" s="193"/>
      <c r="CH19" s="193"/>
      <c r="CI19" s="193"/>
      <c r="CJ19" s="193"/>
      <c r="CK19" s="193"/>
      <c r="CL19" s="193"/>
      <c r="CM19" s="193"/>
      <c r="CN19" s="193"/>
      <c r="CO19" s="193" t="s">
        <v>39</v>
      </c>
      <c r="CP19" s="193"/>
      <c r="CQ19" s="193"/>
      <c r="CR19" s="193"/>
      <c r="CS19" s="193"/>
      <c r="CT19" s="193"/>
      <c r="CU19" s="193"/>
      <c r="CV19" s="193"/>
      <c r="CW19" s="193"/>
      <c r="CX19" s="193"/>
      <c r="CY19" s="193"/>
      <c r="CZ19" s="193"/>
      <c r="DA19" s="193"/>
      <c r="DB19" s="193"/>
      <c r="DC19" s="193"/>
      <c r="DD19" s="193"/>
      <c r="DE19" s="193"/>
      <c r="DF19" s="193"/>
    </row>
    <row r="20" spans="1:110" hidden="1" x14ac:dyDescent="0.2">
      <c r="A20" s="198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2"/>
      <c r="BN20" s="192"/>
      <c r="BO20" s="192"/>
      <c r="BP20" s="192"/>
      <c r="BQ20" s="192"/>
      <c r="BR20" s="192"/>
      <c r="BS20" s="192"/>
      <c r="BT20" s="192"/>
      <c r="BU20" s="192"/>
      <c r="BV20" s="192"/>
      <c r="BW20" s="193"/>
      <c r="BX20" s="193"/>
      <c r="BY20" s="193"/>
      <c r="BZ20" s="193"/>
      <c r="CA20" s="193"/>
      <c r="CB20" s="193"/>
      <c r="CC20" s="193"/>
      <c r="CD20" s="193"/>
      <c r="CE20" s="193"/>
      <c r="CF20" s="193"/>
      <c r="CG20" s="193"/>
      <c r="CH20" s="193"/>
      <c r="CI20" s="193"/>
      <c r="CJ20" s="193"/>
      <c r="CK20" s="193"/>
      <c r="CL20" s="193"/>
      <c r="CM20" s="193"/>
      <c r="CN20" s="193"/>
      <c r="CO20" s="193"/>
      <c r="CP20" s="193"/>
      <c r="CQ20" s="193"/>
      <c r="CR20" s="193"/>
      <c r="CS20" s="193"/>
      <c r="CT20" s="193"/>
      <c r="CU20" s="193"/>
      <c r="CV20" s="193"/>
      <c r="CW20" s="193"/>
      <c r="CX20" s="193"/>
      <c r="CY20" s="193"/>
      <c r="CZ20" s="193"/>
      <c r="DA20" s="193"/>
      <c r="DB20" s="193"/>
      <c r="DC20" s="193"/>
      <c r="DD20" s="193"/>
      <c r="DE20" s="193"/>
      <c r="DF20" s="193"/>
    </row>
    <row r="21" spans="1:110" hidden="1" x14ac:dyDescent="0.2">
      <c r="A21" s="117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  <c r="AV21" s="191"/>
      <c r="AW21" s="191"/>
      <c r="AX21" s="191"/>
      <c r="AY21" s="191"/>
      <c r="AZ21" s="192" t="s">
        <v>39</v>
      </c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2"/>
      <c r="BS21" s="192"/>
      <c r="BT21" s="192"/>
      <c r="BU21" s="192"/>
      <c r="BV21" s="192"/>
      <c r="BW21" s="193" t="s">
        <v>39</v>
      </c>
      <c r="BX21" s="193"/>
      <c r="BY21" s="193"/>
      <c r="BZ21" s="193"/>
      <c r="CA21" s="193"/>
      <c r="CB21" s="193"/>
      <c r="CC21" s="193"/>
      <c r="CD21" s="193"/>
      <c r="CE21" s="193"/>
      <c r="CF21" s="193"/>
      <c r="CG21" s="193"/>
      <c r="CH21" s="193"/>
      <c r="CI21" s="193"/>
      <c r="CJ21" s="193"/>
      <c r="CK21" s="193"/>
      <c r="CL21" s="193"/>
      <c r="CM21" s="193"/>
      <c r="CN21" s="193"/>
      <c r="CO21" s="193" t="s">
        <v>39</v>
      </c>
      <c r="CP21" s="193"/>
      <c r="CQ21" s="193"/>
      <c r="CR21" s="193"/>
      <c r="CS21" s="193"/>
      <c r="CT21" s="193"/>
      <c r="CU21" s="193"/>
      <c r="CV21" s="193"/>
      <c r="CW21" s="193"/>
      <c r="CX21" s="193"/>
      <c r="CY21" s="193"/>
      <c r="CZ21" s="193"/>
      <c r="DA21" s="193"/>
      <c r="DB21" s="193"/>
      <c r="DC21" s="193"/>
      <c r="DD21" s="193"/>
      <c r="DE21" s="193"/>
      <c r="DF21" s="193"/>
    </row>
    <row r="22" spans="1:110" hidden="1" x14ac:dyDescent="0.2">
      <c r="A22" s="194"/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  <c r="AV22" s="191"/>
      <c r="AW22" s="191"/>
      <c r="AX22" s="191"/>
      <c r="AY22" s="191"/>
      <c r="AZ22" s="192" t="s">
        <v>39</v>
      </c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3" t="s">
        <v>39</v>
      </c>
      <c r="BX22" s="193"/>
      <c r="BY22" s="193"/>
      <c r="BZ22" s="193"/>
      <c r="CA22" s="193"/>
      <c r="CB22" s="193"/>
      <c r="CC22" s="193"/>
      <c r="CD22" s="193"/>
      <c r="CE22" s="193"/>
      <c r="CF22" s="193"/>
      <c r="CG22" s="193"/>
      <c r="CH22" s="193"/>
      <c r="CI22" s="193"/>
      <c r="CJ22" s="193"/>
      <c r="CK22" s="193"/>
      <c r="CL22" s="193"/>
      <c r="CM22" s="193"/>
      <c r="CN22" s="193"/>
      <c r="CO22" s="193" t="s">
        <v>39</v>
      </c>
      <c r="CP22" s="193"/>
      <c r="CQ22" s="193"/>
      <c r="CR22" s="193"/>
      <c r="CS22" s="193"/>
      <c r="CT22" s="193"/>
      <c r="CU22" s="193"/>
      <c r="CV22" s="193"/>
      <c r="CW22" s="193"/>
      <c r="CX22" s="193"/>
      <c r="CY22" s="193"/>
      <c r="CZ22" s="193"/>
      <c r="DA22" s="193"/>
      <c r="DB22" s="193"/>
      <c r="DC22" s="193"/>
      <c r="DD22" s="193"/>
      <c r="DE22" s="193"/>
      <c r="DF22" s="193"/>
    </row>
    <row r="23" spans="1:110" hidden="1" x14ac:dyDescent="0.2">
      <c r="A23" s="189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2" t="s">
        <v>39</v>
      </c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3" t="s">
        <v>39</v>
      </c>
      <c r="BX23" s="193"/>
      <c r="BY23" s="193"/>
      <c r="BZ23" s="193"/>
      <c r="CA23" s="193"/>
      <c r="CB23" s="193"/>
      <c r="CC23" s="193"/>
      <c r="CD23" s="193"/>
      <c r="CE23" s="193"/>
      <c r="CF23" s="193"/>
      <c r="CG23" s="193"/>
      <c r="CH23" s="193"/>
      <c r="CI23" s="193"/>
      <c r="CJ23" s="193"/>
      <c r="CK23" s="193"/>
      <c r="CL23" s="193"/>
      <c r="CM23" s="193"/>
      <c r="CN23" s="193"/>
      <c r="CO23" s="193" t="s">
        <v>39</v>
      </c>
      <c r="CP23" s="193"/>
      <c r="CQ23" s="193"/>
      <c r="CR23" s="193"/>
      <c r="CS23" s="193"/>
      <c r="CT23" s="193"/>
      <c r="CU23" s="193"/>
      <c r="CV23" s="193"/>
      <c r="CW23" s="193"/>
      <c r="CX23" s="193"/>
      <c r="CY23" s="193"/>
      <c r="CZ23" s="193"/>
      <c r="DA23" s="193"/>
      <c r="DB23" s="193"/>
      <c r="DC23" s="193"/>
      <c r="DD23" s="193"/>
      <c r="DE23" s="193"/>
      <c r="DF23" s="193"/>
    </row>
    <row r="24" spans="1:110" s="26" customFormat="1" ht="27.75" customHeight="1" x14ac:dyDescent="0.2">
      <c r="A24" s="172" t="s">
        <v>886</v>
      </c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4"/>
      <c r="AC24" s="170" t="s">
        <v>887</v>
      </c>
      <c r="AD24" s="170"/>
      <c r="AE24" s="170"/>
      <c r="AF24" s="170"/>
      <c r="AG24" s="170"/>
      <c r="AH24" s="170"/>
      <c r="AI24" s="170" t="s">
        <v>888</v>
      </c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1">
        <f>AZ25+AZ29</f>
        <v>32450600</v>
      </c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1"/>
      <c r="BT24" s="171"/>
      <c r="BU24" s="171"/>
      <c r="BV24" s="171"/>
      <c r="BW24" s="171">
        <f>BW25+BW29</f>
        <v>7454458.4600000009</v>
      </c>
      <c r="BX24" s="171"/>
      <c r="BY24" s="171"/>
      <c r="BZ24" s="171"/>
      <c r="CA24" s="171"/>
      <c r="CB24" s="171"/>
      <c r="CC24" s="171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71">
        <f>AZ24-BW24</f>
        <v>24996141.539999999</v>
      </c>
      <c r="CP24" s="171"/>
      <c r="CQ24" s="171"/>
      <c r="CR24" s="171"/>
      <c r="CS24" s="171"/>
      <c r="CT24" s="171"/>
      <c r="CU24" s="171"/>
      <c r="CV24" s="171"/>
      <c r="CW24" s="171"/>
      <c r="CX24" s="171"/>
      <c r="CY24" s="171"/>
      <c r="CZ24" s="171"/>
      <c r="DA24" s="171"/>
      <c r="DB24" s="171"/>
      <c r="DC24" s="171"/>
      <c r="DD24" s="171"/>
      <c r="DE24" s="171"/>
      <c r="DF24" s="171"/>
    </row>
    <row r="25" spans="1:110" s="26" customFormat="1" ht="19.5" customHeight="1" x14ac:dyDescent="0.2">
      <c r="A25" s="186" t="s">
        <v>889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8"/>
      <c r="AC25" s="178" t="s">
        <v>890</v>
      </c>
      <c r="AD25" s="179"/>
      <c r="AE25" s="179"/>
      <c r="AF25" s="179"/>
      <c r="AG25" s="179"/>
      <c r="AH25" s="180"/>
      <c r="AI25" s="178" t="s">
        <v>891</v>
      </c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80"/>
      <c r="AZ25" s="183">
        <f>AZ28</f>
        <v>-572241700</v>
      </c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184"/>
      <c r="BL25" s="184"/>
      <c r="BM25" s="184"/>
      <c r="BN25" s="184"/>
      <c r="BO25" s="184"/>
      <c r="BP25" s="184"/>
      <c r="BQ25" s="184"/>
      <c r="BR25" s="184"/>
      <c r="BS25" s="184"/>
      <c r="BT25" s="184"/>
      <c r="BU25" s="184"/>
      <c r="BV25" s="185"/>
      <c r="BW25" s="171">
        <f>BW28</f>
        <v>-23977461.879999999</v>
      </c>
      <c r="BX25" s="171"/>
      <c r="BY25" s="171"/>
      <c r="BZ25" s="171"/>
      <c r="CA25" s="171"/>
      <c r="CB25" s="171"/>
      <c r="CC25" s="171"/>
      <c r="CD25" s="171"/>
      <c r="CE25" s="171"/>
      <c r="CF25" s="171"/>
      <c r="CG25" s="171"/>
      <c r="CH25" s="171"/>
      <c r="CI25" s="171"/>
      <c r="CJ25" s="171"/>
      <c r="CK25" s="171"/>
      <c r="CL25" s="171"/>
      <c r="CM25" s="171"/>
      <c r="CN25" s="171"/>
      <c r="CO25" s="171" t="s">
        <v>892</v>
      </c>
      <c r="CP25" s="171"/>
      <c r="CQ25" s="171"/>
      <c r="CR25" s="171"/>
      <c r="CS25" s="171"/>
      <c r="CT25" s="171"/>
      <c r="CU25" s="171"/>
      <c r="CV25" s="171"/>
      <c r="CW25" s="171"/>
      <c r="CX25" s="171"/>
      <c r="CY25" s="171"/>
      <c r="CZ25" s="171"/>
      <c r="DA25" s="171"/>
      <c r="DB25" s="171"/>
      <c r="DC25" s="171"/>
      <c r="DD25" s="171"/>
      <c r="DE25" s="171"/>
      <c r="DF25" s="171"/>
    </row>
    <row r="26" spans="1:110" s="26" customFormat="1" ht="31.5" customHeight="1" x14ac:dyDescent="0.2">
      <c r="A26" s="172" t="s">
        <v>893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4"/>
      <c r="AC26" s="178" t="s">
        <v>890</v>
      </c>
      <c r="AD26" s="179"/>
      <c r="AE26" s="179"/>
      <c r="AF26" s="179"/>
      <c r="AG26" s="179"/>
      <c r="AH26" s="180"/>
      <c r="AI26" s="178" t="s">
        <v>894</v>
      </c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80"/>
      <c r="AZ26" s="183">
        <f>AZ28</f>
        <v>-572241700</v>
      </c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5"/>
      <c r="BW26" s="171">
        <f>BW28</f>
        <v>-23977461.879999999</v>
      </c>
      <c r="BX26" s="171"/>
      <c r="BY26" s="171"/>
      <c r="BZ26" s="171"/>
      <c r="CA26" s="171"/>
      <c r="CB26" s="171"/>
      <c r="CC26" s="171"/>
      <c r="CD26" s="171"/>
      <c r="CE26" s="171"/>
      <c r="CF26" s="171"/>
      <c r="CG26" s="171"/>
      <c r="CH26" s="171"/>
      <c r="CI26" s="171"/>
      <c r="CJ26" s="171"/>
      <c r="CK26" s="171"/>
      <c r="CL26" s="171"/>
      <c r="CM26" s="171"/>
      <c r="CN26" s="171"/>
      <c r="CO26" s="171" t="s">
        <v>892</v>
      </c>
      <c r="CP26" s="171"/>
      <c r="CQ26" s="171"/>
      <c r="CR26" s="171"/>
      <c r="CS26" s="171"/>
      <c r="CT26" s="171"/>
      <c r="CU26" s="171"/>
      <c r="CV26" s="171"/>
      <c r="CW26" s="171"/>
      <c r="CX26" s="171"/>
      <c r="CY26" s="171"/>
      <c r="CZ26" s="171"/>
      <c r="DA26" s="171"/>
      <c r="DB26" s="171"/>
      <c r="DC26" s="171"/>
      <c r="DD26" s="171"/>
      <c r="DE26" s="171"/>
      <c r="DF26" s="171"/>
    </row>
    <row r="27" spans="1:110" s="26" customFormat="1" ht="29.25" customHeight="1" x14ac:dyDescent="0.2">
      <c r="A27" s="172" t="s">
        <v>895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4"/>
      <c r="AC27" s="178" t="s">
        <v>890</v>
      </c>
      <c r="AD27" s="179"/>
      <c r="AE27" s="179"/>
      <c r="AF27" s="179"/>
      <c r="AG27" s="179"/>
      <c r="AH27" s="180"/>
      <c r="AI27" s="178" t="s">
        <v>896</v>
      </c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80"/>
      <c r="AZ27" s="183">
        <f>AZ28</f>
        <v>-572241700</v>
      </c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5"/>
      <c r="BW27" s="171">
        <f>BW28</f>
        <v>-23977461.879999999</v>
      </c>
      <c r="BX27" s="171"/>
      <c r="BY27" s="171"/>
      <c r="BZ27" s="171"/>
      <c r="CA27" s="171"/>
      <c r="CB27" s="171"/>
      <c r="CC27" s="171"/>
      <c r="CD27" s="171"/>
      <c r="CE27" s="171"/>
      <c r="CF27" s="171"/>
      <c r="CG27" s="171"/>
      <c r="CH27" s="171"/>
      <c r="CI27" s="171"/>
      <c r="CJ27" s="171"/>
      <c r="CK27" s="171"/>
      <c r="CL27" s="171"/>
      <c r="CM27" s="171"/>
      <c r="CN27" s="171"/>
      <c r="CO27" s="171" t="s">
        <v>892</v>
      </c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71"/>
      <c r="DB27" s="171"/>
      <c r="DC27" s="171"/>
      <c r="DD27" s="171"/>
      <c r="DE27" s="171"/>
      <c r="DF27" s="171"/>
    </row>
    <row r="28" spans="1:110" s="26" customFormat="1" ht="34.5" customHeight="1" x14ac:dyDescent="0.2">
      <c r="A28" s="181" t="s">
        <v>897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70" t="s">
        <v>890</v>
      </c>
      <c r="AD28" s="170"/>
      <c r="AE28" s="170"/>
      <c r="AF28" s="170"/>
      <c r="AG28" s="170"/>
      <c r="AH28" s="170"/>
      <c r="AI28" s="170" t="s">
        <v>898</v>
      </c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83">
        <v>-572241700</v>
      </c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5"/>
      <c r="BW28" s="171">
        <f>-23821870.73-155591.15</f>
        <v>-23977461.879999999</v>
      </c>
      <c r="BX28" s="171"/>
      <c r="BY28" s="171"/>
      <c r="BZ28" s="171"/>
      <c r="CA28" s="171"/>
      <c r="CB28" s="171"/>
      <c r="CC28" s="171"/>
      <c r="CD28" s="171"/>
      <c r="CE28" s="171"/>
      <c r="CF28" s="171"/>
      <c r="CG28" s="171"/>
      <c r="CH28" s="171"/>
      <c r="CI28" s="171"/>
      <c r="CJ28" s="171"/>
      <c r="CK28" s="171"/>
      <c r="CL28" s="171"/>
      <c r="CM28" s="171"/>
      <c r="CN28" s="171"/>
      <c r="CO28" s="171" t="s">
        <v>892</v>
      </c>
      <c r="CP28" s="171"/>
      <c r="CQ28" s="171"/>
      <c r="CR28" s="171"/>
      <c r="CS28" s="171"/>
      <c r="CT28" s="171"/>
      <c r="CU28" s="171"/>
      <c r="CV28" s="171"/>
      <c r="CW28" s="171"/>
      <c r="CX28" s="171"/>
      <c r="CY28" s="171"/>
      <c r="CZ28" s="171"/>
      <c r="DA28" s="171"/>
      <c r="DB28" s="171"/>
      <c r="DC28" s="171"/>
      <c r="DD28" s="171"/>
      <c r="DE28" s="171"/>
      <c r="DF28" s="171"/>
    </row>
    <row r="29" spans="1:110" s="26" customFormat="1" ht="15.75" customHeight="1" x14ac:dyDescent="0.2">
      <c r="A29" s="172" t="s">
        <v>899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4"/>
      <c r="AC29" s="178" t="s">
        <v>900</v>
      </c>
      <c r="AD29" s="179"/>
      <c r="AE29" s="179"/>
      <c r="AF29" s="179"/>
      <c r="AG29" s="179"/>
      <c r="AH29" s="180"/>
      <c r="AI29" s="178" t="s">
        <v>901</v>
      </c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80"/>
      <c r="AZ29" s="171">
        <f>AZ32</f>
        <v>604692300</v>
      </c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1"/>
      <c r="BT29" s="171"/>
      <c r="BU29" s="171"/>
      <c r="BV29" s="171"/>
      <c r="BW29" s="171">
        <f>BW32</f>
        <v>31431920.34</v>
      </c>
      <c r="BX29" s="171"/>
      <c r="BY29" s="171"/>
      <c r="BZ29" s="171"/>
      <c r="CA29" s="171"/>
      <c r="CB29" s="171"/>
      <c r="CC29" s="171"/>
      <c r="CD29" s="171"/>
      <c r="CE29" s="171"/>
      <c r="CF29" s="171"/>
      <c r="CG29" s="171"/>
      <c r="CH29" s="171"/>
      <c r="CI29" s="171"/>
      <c r="CJ29" s="171"/>
      <c r="CK29" s="171"/>
      <c r="CL29" s="171"/>
      <c r="CM29" s="171"/>
      <c r="CN29" s="171"/>
      <c r="CO29" s="171" t="s">
        <v>892</v>
      </c>
      <c r="CP29" s="171"/>
      <c r="CQ29" s="171"/>
      <c r="CR29" s="171"/>
      <c r="CS29" s="171"/>
      <c r="CT29" s="171"/>
      <c r="CU29" s="171"/>
      <c r="CV29" s="171"/>
      <c r="CW29" s="171"/>
      <c r="CX29" s="171"/>
      <c r="CY29" s="171"/>
      <c r="CZ29" s="171"/>
      <c r="DA29" s="171"/>
      <c r="DB29" s="171"/>
      <c r="DC29" s="171"/>
      <c r="DD29" s="171"/>
      <c r="DE29" s="171"/>
      <c r="DF29" s="171"/>
    </row>
    <row r="30" spans="1:110" s="26" customFormat="1" ht="29.25" customHeight="1" x14ac:dyDescent="0.2">
      <c r="A30" s="172" t="s">
        <v>902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4"/>
      <c r="AC30" s="175" t="s">
        <v>900</v>
      </c>
      <c r="AD30" s="176"/>
      <c r="AE30" s="176"/>
      <c r="AF30" s="176"/>
      <c r="AG30" s="176"/>
      <c r="AH30" s="177"/>
      <c r="AI30" s="178" t="s">
        <v>903</v>
      </c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80"/>
      <c r="AZ30" s="171">
        <f>AZ32</f>
        <v>604692300</v>
      </c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1"/>
      <c r="BT30" s="171"/>
      <c r="BU30" s="171"/>
      <c r="BV30" s="171"/>
      <c r="BW30" s="171">
        <f>BW32</f>
        <v>31431920.34</v>
      </c>
      <c r="BX30" s="171"/>
      <c r="BY30" s="171"/>
      <c r="BZ30" s="171"/>
      <c r="CA30" s="171"/>
      <c r="CB30" s="171"/>
      <c r="CC30" s="171"/>
      <c r="CD30" s="171"/>
      <c r="CE30" s="171"/>
      <c r="CF30" s="171"/>
      <c r="CG30" s="171"/>
      <c r="CH30" s="171"/>
      <c r="CI30" s="171"/>
      <c r="CJ30" s="171"/>
      <c r="CK30" s="171"/>
      <c r="CL30" s="171"/>
      <c r="CM30" s="171"/>
      <c r="CN30" s="171"/>
      <c r="CO30" s="171" t="s">
        <v>892</v>
      </c>
      <c r="CP30" s="171"/>
      <c r="CQ30" s="171"/>
      <c r="CR30" s="171"/>
      <c r="CS30" s="171"/>
      <c r="CT30" s="171"/>
      <c r="CU30" s="171"/>
      <c r="CV30" s="171"/>
      <c r="CW30" s="171"/>
      <c r="CX30" s="171"/>
      <c r="CY30" s="171"/>
      <c r="CZ30" s="171"/>
      <c r="DA30" s="171"/>
      <c r="DB30" s="171"/>
      <c r="DC30" s="171"/>
      <c r="DD30" s="171"/>
      <c r="DE30" s="171"/>
      <c r="DF30" s="171"/>
    </row>
    <row r="31" spans="1:110" s="26" customFormat="1" ht="31.5" customHeight="1" x14ac:dyDescent="0.2">
      <c r="A31" s="172" t="s">
        <v>904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4"/>
      <c r="AC31" s="175" t="s">
        <v>900</v>
      </c>
      <c r="AD31" s="176"/>
      <c r="AE31" s="176"/>
      <c r="AF31" s="176"/>
      <c r="AG31" s="176"/>
      <c r="AH31" s="177"/>
      <c r="AI31" s="178" t="s">
        <v>905</v>
      </c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80"/>
      <c r="AZ31" s="171">
        <f>AZ32</f>
        <v>604692300</v>
      </c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1"/>
      <c r="BT31" s="171"/>
      <c r="BU31" s="171"/>
      <c r="BV31" s="171"/>
      <c r="BW31" s="171">
        <f>BW32</f>
        <v>31431920.34</v>
      </c>
      <c r="BX31" s="171"/>
      <c r="BY31" s="171"/>
      <c r="BZ31" s="171"/>
      <c r="CA31" s="171"/>
      <c r="CB31" s="171"/>
      <c r="CC31" s="171"/>
      <c r="CD31" s="171"/>
      <c r="CE31" s="171"/>
      <c r="CF31" s="171"/>
      <c r="CG31" s="171"/>
      <c r="CH31" s="171"/>
      <c r="CI31" s="171"/>
      <c r="CJ31" s="171"/>
      <c r="CK31" s="171"/>
      <c r="CL31" s="171"/>
      <c r="CM31" s="171"/>
      <c r="CN31" s="171"/>
      <c r="CO31" s="171" t="s">
        <v>892</v>
      </c>
      <c r="CP31" s="171"/>
      <c r="CQ31" s="171"/>
      <c r="CR31" s="171"/>
      <c r="CS31" s="171"/>
      <c r="CT31" s="171"/>
      <c r="CU31" s="171"/>
      <c r="CV31" s="171"/>
      <c r="CW31" s="171"/>
      <c r="CX31" s="171"/>
      <c r="CY31" s="171"/>
      <c r="CZ31" s="171"/>
      <c r="DA31" s="171"/>
      <c r="DB31" s="171"/>
      <c r="DC31" s="171"/>
      <c r="DD31" s="171"/>
      <c r="DE31" s="171"/>
      <c r="DF31" s="171"/>
    </row>
    <row r="32" spans="1:110" s="26" customFormat="1" ht="29.25" customHeight="1" x14ac:dyDescent="0.2">
      <c r="A32" s="167" t="s">
        <v>906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9"/>
      <c r="AC32" s="170" t="s">
        <v>900</v>
      </c>
      <c r="AD32" s="170"/>
      <c r="AE32" s="170"/>
      <c r="AF32" s="170"/>
      <c r="AG32" s="170"/>
      <c r="AH32" s="170"/>
      <c r="AI32" s="170" t="s">
        <v>907</v>
      </c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1">
        <v>604692300</v>
      </c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1"/>
      <c r="BT32" s="171"/>
      <c r="BU32" s="171"/>
      <c r="BV32" s="171"/>
      <c r="BW32" s="171">
        <v>31431920.34</v>
      </c>
      <c r="BX32" s="171"/>
      <c r="BY32" s="171"/>
      <c r="BZ32" s="171"/>
      <c r="CA32" s="171"/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1"/>
      <c r="CM32" s="171"/>
      <c r="CN32" s="171"/>
      <c r="CO32" s="171" t="s">
        <v>892</v>
      </c>
      <c r="CP32" s="171"/>
      <c r="CQ32" s="171"/>
      <c r="CR32" s="171"/>
      <c r="CS32" s="171"/>
      <c r="CT32" s="171"/>
      <c r="CU32" s="171"/>
      <c r="CV32" s="171"/>
      <c r="CW32" s="171"/>
      <c r="CX32" s="171"/>
      <c r="CY32" s="171"/>
      <c r="CZ32" s="171"/>
      <c r="DA32" s="171"/>
      <c r="DB32" s="171"/>
      <c r="DC32" s="171"/>
      <c r="DD32" s="171"/>
      <c r="DE32" s="171"/>
      <c r="DF32" s="171"/>
    </row>
    <row r="33" spans="1:110" x14ac:dyDescent="0.2">
      <c r="A33" s="118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</row>
    <row r="34" spans="1:110" x14ac:dyDescent="0.2">
      <c r="A34" s="166" t="s">
        <v>908</v>
      </c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BV34" s="71"/>
      <c r="CE34" s="165"/>
      <c r="CF34" s="165"/>
      <c r="CG34" s="165"/>
      <c r="CH34" s="165"/>
      <c r="CI34" s="165"/>
      <c r="CJ34" s="165"/>
      <c r="CK34" s="165"/>
      <c r="CL34" s="165"/>
      <c r="CM34" s="165"/>
      <c r="CN34" s="165"/>
      <c r="CU34" s="165"/>
      <c r="CV34" s="165"/>
      <c r="CW34" s="165"/>
      <c r="CX34" s="165"/>
      <c r="CY34" s="165"/>
      <c r="CZ34" s="165"/>
      <c r="DA34" s="165"/>
      <c r="DB34" s="165"/>
      <c r="DC34" s="165"/>
      <c r="DD34" s="165"/>
      <c r="DE34" s="165"/>
      <c r="DF34" s="165"/>
    </row>
    <row r="35" spans="1:110" x14ac:dyDescent="0.2">
      <c r="A35" s="166"/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K35" s="165" t="s">
        <v>909</v>
      </c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5"/>
      <c r="BK35" s="165"/>
    </row>
    <row r="36" spans="1:110" x14ac:dyDescent="0.2">
      <c r="O36" s="164" t="s">
        <v>910</v>
      </c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K36" s="164" t="s">
        <v>911</v>
      </c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CE36" s="165"/>
      <c r="CF36" s="165"/>
      <c r="CG36" s="165"/>
      <c r="CH36" s="165"/>
      <c r="CI36" s="165"/>
      <c r="CJ36" s="165"/>
      <c r="CK36" s="165"/>
      <c r="CL36" s="165"/>
      <c r="CM36" s="165"/>
      <c r="CN36" s="165"/>
      <c r="CU36" s="165"/>
      <c r="CV36" s="165"/>
      <c r="CW36" s="165"/>
      <c r="CX36" s="165"/>
      <c r="CY36" s="165"/>
      <c r="CZ36" s="165"/>
      <c r="DA36" s="165"/>
      <c r="DB36" s="165"/>
      <c r="DC36" s="165"/>
      <c r="DD36" s="165"/>
      <c r="DE36" s="165"/>
      <c r="DF36" s="165"/>
    </row>
    <row r="37" spans="1:110" x14ac:dyDescent="0.2">
      <c r="A37" s="166" t="s">
        <v>912</v>
      </c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</row>
    <row r="38" spans="1:110" x14ac:dyDescent="0.2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V38" s="162" t="s">
        <v>913</v>
      </c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2"/>
      <c r="BQ38" s="162"/>
      <c r="BR38" s="162"/>
      <c r="BS38" s="162"/>
    </row>
    <row r="39" spans="1:110" x14ac:dyDescent="0.2">
      <c r="Z39" s="164" t="s">
        <v>910</v>
      </c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V39" s="164" t="s">
        <v>911</v>
      </c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4"/>
      <c r="BR39" s="164"/>
      <c r="BS39" s="164"/>
    </row>
    <row r="40" spans="1:110" x14ac:dyDescent="0.2"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</row>
    <row r="41" spans="1:110" x14ac:dyDescent="0.2">
      <c r="A41" s="159" t="s">
        <v>914</v>
      </c>
      <c r="B41" s="159"/>
      <c r="C41" s="160" t="s">
        <v>915</v>
      </c>
      <c r="D41" s="160"/>
      <c r="E41" s="160"/>
      <c r="F41" s="160"/>
      <c r="G41" s="161" t="s">
        <v>914</v>
      </c>
      <c r="H41" s="161"/>
      <c r="J41" s="162" t="s">
        <v>916</v>
      </c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1">
        <v>20</v>
      </c>
      <c r="AC41" s="161"/>
      <c r="AD41" s="161"/>
      <c r="AE41" s="161"/>
      <c r="AF41" s="163" t="s">
        <v>917</v>
      </c>
      <c r="AG41" s="163"/>
      <c r="AH41" s="163"/>
      <c r="AI41" s="72" t="s">
        <v>918</v>
      </c>
    </row>
  </sheetData>
  <mergeCells count="187">
    <mergeCell ref="CU1:DF1"/>
    <mergeCell ref="A2:DF2"/>
    <mergeCell ref="A3:AB3"/>
    <mergeCell ref="AC3:AH3"/>
    <mergeCell ref="AI3:AY3"/>
    <mergeCell ref="AZ3:BV3"/>
    <mergeCell ref="BW3:CN3"/>
    <mergeCell ref="CO3:DF3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CE36:CN36"/>
    <mergeCell ref="CU36:DF36"/>
    <mergeCell ref="A37:X38"/>
    <mergeCell ref="Z38:AQ38"/>
    <mergeCell ref="AV38:BS38"/>
    <mergeCell ref="A34:N35"/>
    <mergeCell ref="AK35:BK35"/>
    <mergeCell ref="CE34:CN34"/>
    <mergeCell ref="CU34:DF34"/>
    <mergeCell ref="O35:AF35"/>
    <mergeCell ref="A41:B41"/>
    <mergeCell ref="C41:F41"/>
    <mergeCell ref="G41:H41"/>
    <mergeCell ref="J41:AA41"/>
    <mergeCell ref="AB41:AE41"/>
    <mergeCell ref="AF41:AH41"/>
    <mergeCell ref="Z39:AQ39"/>
    <mergeCell ref="AV39:BS39"/>
    <mergeCell ref="O36:AF36"/>
    <mergeCell ref="AK36:BH36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0:F100">
    <cfRule type="cellIs" priority="4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2023-03-09T08:02:20Z</cp:lastPrinted>
  <dcterms:created xsi:type="dcterms:W3CDTF">2019-03-01T09:52:53Z</dcterms:created>
  <dcterms:modified xsi:type="dcterms:W3CDTF">2023-08-04T11:34:04Z</dcterms:modified>
</cp:coreProperties>
</file>