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5600" firstSheet="1" activeTab="1"/>
  </bookViews>
  <sheets>
    <sheet name="_params" sheetId="4" state="hidden" r:id="rId1"/>
    <sheet name="Лист1" sheetId="5" r:id="rId2"/>
    <sheet name="Расходы" sheetId="2" r:id="rId3"/>
    <sheet name="Источники" sheetId="3" r:id="rId4"/>
  </sheets>
  <definedNames>
    <definedName name="APPT" localSheetId="3">Источники!$A$25</definedName>
    <definedName name="APPT" localSheetId="2">Расходы!$A$21</definedName>
    <definedName name="FIO" localSheetId="1">Лист1!$D$24</definedName>
    <definedName name="FIO" localSheetId="2">Расходы!$D$21</definedName>
    <definedName name="LAST_CELL" localSheetId="3">Источники!$F$30</definedName>
    <definedName name="LAST_CELL" localSheetId="2">Расходы!$F$266</definedName>
    <definedName name="RBEGIN_1" localSheetId="3">Источники!$A$12</definedName>
    <definedName name="RBEGIN_1" localSheetId="2">Расходы!$A$13</definedName>
    <definedName name="REND_1" localSheetId="3">Источники!$A$18</definedName>
    <definedName name="REND_1" localSheetId="2">Расходы!$A$267</definedName>
    <definedName name="S_520" localSheetId="3">Источники!$A$14</definedName>
    <definedName name="S_620" localSheetId="3">Источники!$A$16</definedName>
    <definedName name="S_700" localSheetId="3">Источники!$A$18</definedName>
    <definedName name="SIGN" localSheetId="3">Источники!$A$25:$D$26</definedName>
    <definedName name="SIGN" localSheetId="2">Расходы!$A$20:$D$22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4" i="5" l="1"/>
  <c r="E223" i="5"/>
  <c r="E222" i="5" s="1"/>
  <c r="D223" i="5"/>
  <c r="F223" i="5" s="1"/>
  <c r="D222" i="5"/>
  <c r="F222" i="5" s="1"/>
  <c r="E220" i="5"/>
  <c r="F219" i="5"/>
  <c r="E218" i="5"/>
  <c r="E217" i="5" s="1"/>
  <c r="D218" i="5"/>
  <c r="F218" i="5" s="1"/>
  <c r="F216" i="5"/>
  <c r="E215" i="5"/>
  <c r="D215" i="5"/>
  <c r="F215" i="5" s="1"/>
  <c r="F214" i="5"/>
  <c r="F213" i="5"/>
  <c r="E213" i="5"/>
  <c r="D213" i="5"/>
  <c r="E212" i="5"/>
  <c r="F211" i="5"/>
  <c r="E210" i="5"/>
  <c r="E209" i="5" s="1"/>
  <c r="D210" i="5"/>
  <c r="F210" i="5" s="1"/>
  <c r="D209" i="5"/>
  <c r="F209" i="5" s="1"/>
  <c r="F208" i="5"/>
  <c r="E207" i="5"/>
  <c r="D207" i="5"/>
  <c r="F207" i="5" s="1"/>
  <c r="E206" i="5"/>
  <c r="F205" i="5"/>
  <c r="E204" i="5"/>
  <c r="D204" i="5"/>
  <c r="F204" i="5" s="1"/>
  <c r="F203" i="5"/>
  <c r="E202" i="5"/>
  <c r="E201" i="5" s="1"/>
  <c r="E200" i="5" s="1"/>
  <c r="D202" i="5"/>
  <c r="F202" i="5" s="1"/>
  <c r="D201" i="5"/>
  <c r="F201" i="5" s="1"/>
  <c r="F198" i="5"/>
  <c r="F197" i="5"/>
  <c r="F196" i="5"/>
  <c r="F195" i="5"/>
  <c r="F194" i="5"/>
  <c r="F193" i="5"/>
  <c r="F192" i="5"/>
  <c r="E191" i="5"/>
  <c r="D191" i="5"/>
  <c r="E190" i="5"/>
  <c r="F189" i="5"/>
  <c r="E188" i="5"/>
  <c r="D188" i="5"/>
  <c r="F188" i="5" s="1"/>
  <c r="F187" i="5"/>
  <c r="E186" i="5"/>
  <c r="F186" i="5" s="1"/>
  <c r="E185" i="5"/>
  <c r="F184" i="5"/>
  <c r="E183" i="5"/>
  <c r="E182" i="5" s="1"/>
  <c r="D183" i="5"/>
  <c r="F183" i="5" s="1"/>
  <c r="F181" i="5"/>
  <c r="E180" i="5"/>
  <c r="F180" i="5" s="1"/>
  <c r="F178" i="5"/>
  <c r="E177" i="5"/>
  <c r="F177" i="5" s="1"/>
  <c r="E176" i="5"/>
  <c r="F176" i="5" s="1"/>
  <c r="E175" i="5"/>
  <c r="F175" i="5" s="1"/>
  <c r="E174" i="5"/>
  <c r="F174" i="5" s="1"/>
  <c r="E173" i="5"/>
  <c r="F173" i="5" s="1"/>
  <c r="D172" i="5"/>
  <c r="F171" i="5"/>
  <c r="E170" i="5"/>
  <c r="D170" i="5"/>
  <c r="F170" i="5" s="1"/>
  <c r="E168" i="5"/>
  <c r="E167" i="5" s="1"/>
  <c r="D168" i="5"/>
  <c r="D167" i="5"/>
  <c r="F167" i="5" s="1"/>
  <c r="F166" i="5"/>
  <c r="E165" i="5"/>
  <c r="D165" i="5"/>
  <c r="F165" i="5" s="1"/>
  <c r="F164" i="5"/>
  <c r="F163" i="5"/>
  <c r="F162" i="5"/>
  <c r="E159" i="5"/>
  <c r="D159" i="5"/>
  <c r="F158" i="5"/>
  <c r="E157" i="5"/>
  <c r="D157" i="5"/>
  <c r="F157" i="5" s="1"/>
  <c r="E156" i="5"/>
  <c r="E154" i="5"/>
  <c r="E152" i="5"/>
  <c r="E149" i="5" s="1"/>
  <c r="D152" i="5"/>
  <c r="F151" i="5"/>
  <c r="E150" i="5"/>
  <c r="D150" i="5"/>
  <c r="F150" i="5" s="1"/>
  <c r="F148" i="5"/>
  <c r="F147" i="5"/>
  <c r="E146" i="5"/>
  <c r="D146" i="5"/>
  <c r="E145" i="5"/>
  <c r="F144" i="5"/>
  <c r="E143" i="5"/>
  <c r="E142" i="5" s="1"/>
  <c r="D143" i="5"/>
  <c r="F143" i="5" s="1"/>
  <c r="F140" i="5"/>
  <c r="E139" i="5"/>
  <c r="E138" i="5" s="1"/>
  <c r="E137" i="5" s="1"/>
  <c r="D139" i="5"/>
  <c r="F139" i="5" s="1"/>
  <c r="D138" i="5"/>
  <c r="F138" i="5" s="1"/>
  <c r="F136" i="5"/>
  <c r="E135" i="5"/>
  <c r="D135" i="5"/>
  <c r="F135" i="5" s="1"/>
  <c r="F134" i="5"/>
  <c r="E133" i="5"/>
  <c r="E132" i="5" s="1"/>
  <c r="D133" i="5"/>
  <c r="F133" i="5" s="1"/>
  <c r="D132" i="5"/>
  <c r="F132" i="5" s="1"/>
  <c r="F131" i="5"/>
  <c r="E130" i="5"/>
  <c r="D130" i="5"/>
  <c r="F130" i="5" s="1"/>
  <c r="E129" i="5"/>
  <c r="F128" i="5"/>
  <c r="E127" i="5"/>
  <c r="D127" i="5"/>
  <c r="F127" i="5" s="1"/>
  <c r="F126" i="5"/>
  <c r="E125" i="5"/>
  <c r="D125" i="5"/>
  <c r="F125" i="5" s="1"/>
  <c r="F124" i="5"/>
  <c r="E123" i="5"/>
  <c r="E122" i="5" s="1"/>
  <c r="E121" i="5" s="1"/>
  <c r="D123" i="5"/>
  <c r="F123" i="5" s="1"/>
  <c r="D122" i="5"/>
  <c r="F122" i="5" s="1"/>
  <c r="E119" i="5"/>
  <c r="E118" i="5" s="1"/>
  <c r="E117" i="5" s="1"/>
  <c r="E112" i="5"/>
  <c r="F112" i="5" s="1"/>
  <c r="D111" i="5"/>
  <c r="E102" i="5"/>
  <c r="F102" i="5" s="1"/>
  <c r="D101" i="5"/>
  <c r="F98" i="5"/>
  <c r="F97" i="5"/>
  <c r="F96" i="5"/>
  <c r="E96" i="5"/>
  <c r="F94" i="5"/>
  <c r="F93" i="5"/>
  <c r="F92" i="5"/>
  <c r="E91" i="5"/>
  <c r="F91" i="5" s="1"/>
  <c r="D90" i="5"/>
  <c r="F89" i="5"/>
  <c r="F88" i="5"/>
  <c r="F87" i="5"/>
  <c r="F86" i="5"/>
  <c r="E85" i="5"/>
  <c r="F85" i="5" s="1"/>
  <c r="E84" i="5"/>
  <c r="D84" i="5"/>
  <c r="F82" i="5"/>
  <c r="F81" i="5"/>
  <c r="F80" i="5"/>
  <c r="F79" i="5"/>
  <c r="F78" i="5"/>
  <c r="F77" i="5"/>
  <c r="E76" i="5"/>
  <c r="F76" i="5" s="1"/>
  <c r="F75" i="5"/>
  <c r="F73" i="5"/>
  <c r="F72" i="5"/>
  <c r="E71" i="5"/>
  <c r="F71" i="5" s="1"/>
  <c r="E70" i="5"/>
  <c r="E69" i="5" s="1"/>
  <c r="D70" i="5"/>
  <c r="D69" i="5"/>
  <c r="F69" i="5" s="1"/>
  <c r="F68" i="5"/>
  <c r="E67" i="5"/>
  <c r="D67" i="5"/>
  <c r="F67" i="5" s="1"/>
  <c r="F66" i="5"/>
  <c r="E65" i="5"/>
  <c r="D65" i="5"/>
  <c r="F65" i="5" s="1"/>
  <c r="F64" i="5"/>
  <c r="E63" i="5"/>
  <c r="D63" i="5"/>
  <c r="F63" i="5" s="1"/>
  <c r="F62" i="5"/>
  <c r="E61" i="5"/>
  <c r="D61" i="5"/>
  <c r="F61" i="5" s="1"/>
  <c r="E60" i="5"/>
  <c r="E59" i="5" s="1"/>
  <c r="E57" i="5"/>
  <c r="E55" i="5"/>
  <c r="F54" i="5"/>
  <c r="E53" i="5"/>
  <c r="F53" i="5" s="1"/>
  <c r="F52" i="5"/>
  <c r="F51" i="5"/>
  <c r="E50" i="5"/>
  <c r="F50" i="5" s="1"/>
  <c r="F49" i="5"/>
  <c r="F48" i="5"/>
  <c r="F47" i="5"/>
  <c r="E47" i="5"/>
  <c r="F46" i="5"/>
  <c r="E45" i="5"/>
  <c r="F44" i="5"/>
  <c r="F43" i="5"/>
  <c r="F42" i="5"/>
  <c r="F41" i="5"/>
  <c r="F40" i="5"/>
  <c r="E40" i="5"/>
  <c r="F35" i="5"/>
  <c r="F34" i="5"/>
  <c r="F33" i="5"/>
  <c r="E32" i="5"/>
  <c r="F32" i="5" s="1"/>
  <c r="F31" i="5"/>
  <c r="F30" i="5"/>
  <c r="F29" i="5"/>
  <c r="F28" i="5"/>
  <c r="F27" i="5"/>
  <c r="F26" i="5"/>
  <c r="F25" i="5"/>
  <c r="E24" i="5"/>
  <c r="F24" i="5" s="1"/>
  <c r="D23" i="5"/>
  <c r="D22" i="5" s="1"/>
  <c r="D217" i="5" l="1"/>
  <c r="F217" i="5" s="1"/>
  <c r="E199" i="5"/>
  <c r="F191" i="5"/>
  <c r="D182" i="5"/>
  <c r="F182" i="5" s="1"/>
  <c r="E179" i="5"/>
  <c r="F179" i="5" s="1"/>
  <c r="E172" i="5"/>
  <c r="F172" i="5"/>
  <c r="D161" i="5"/>
  <c r="E161" i="5"/>
  <c r="F161" i="5" s="1"/>
  <c r="E141" i="5"/>
  <c r="F146" i="5"/>
  <c r="D142" i="5"/>
  <c r="F142" i="5" s="1"/>
  <c r="E111" i="5"/>
  <c r="F111" i="5" s="1"/>
  <c r="E101" i="5"/>
  <c r="E100" i="5" s="1"/>
  <c r="E90" i="5"/>
  <c r="F84" i="5"/>
  <c r="F70" i="5"/>
  <c r="E23" i="5"/>
  <c r="E22" i="5" s="1"/>
  <c r="D60" i="5"/>
  <c r="D83" i="5"/>
  <c r="D100" i="5"/>
  <c r="F100" i="5" s="1"/>
  <c r="D121" i="5"/>
  <c r="F121" i="5" s="1"/>
  <c r="D129" i="5"/>
  <c r="F129" i="5" s="1"/>
  <c r="D137" i="5"/>
  <c r="F137" i="5" s="1"/>
  <c r="D145" i="5"/>
  <c r="F145" i="5" s="1"/>
  <c r="D149" i="5"/>
  <c r="D156" i="5"/>
  <c r="F156" i="5" s="1"/>
  <c r="D190" i="5"/>
  <c r="D206" i="5"/>
  <c r="F206" i="5" s="1"/>
  <c r="D212" i="5"/>
  <c r="F212" i="5" s="1"/>
  <c r="E83" i="5" l="1"/>
  <c r="F101" i="5"/>
  <c r="F83" i="5"/>
  <c r="E21" i="5"/>
  <c r="E19" i="5" s="1"/>
  <c r="F90" i="5"/>
  <c r="F22" i="5"/>
  <c r="F190" i="5"/>
  <c r="D185" i="5"/>
  <c r="F185" i="5" s="1"/>
  <c r="F149" i="5"/>
  <c r="D141" i="5"/>
  <c r="F141" i="5" s="1"/>
  <c r="D200" i="5"/>
  <c r="D59" i="5"/>
  <c r="F60" i="5"/>
  <c r="F23" i="5"/>
  <c r="F59" i="5" l="1"/>
  <c r="D21" i="5"/>
  <c r="D199" i="5"/>
  <c r="F199" i="5" s="1"/>
  <c r="F200" i="5"/>
  <c r="F21" i="5" l="1"/>
  <c r="D19" i="5"/>
  <c r="F19" i="5" s="1"/>
  <c r="AZ24" i="3" l="1"/>
  <c r="BW24" i="3"/>
  <c r="BW5" i="3" s="1"/>
  <c r="CO17" i="3"/>
  <c r="CO16" i="3"/>
  <c r="CO15" i="3"/>
  <c r="CO14" i="3"/>
  <c r="CO13" i="3"/>
  <c r="CO12" i="3"/>
  <c r="CO11" i="3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AZ5" i="3" l="1"/>
  <c r="CO5" i="3" s="1"/>
  <c r="CO24" i="3"/>
</calcChain>
</file>

<file path=xl/sharedStrings.xml><?xml version="1.0" encoding="utf-8"?>
<sst xmlns="http://schemas.openxmlformats.org/spreadsheetml/2006/main" count="1805" uniqueCount="885">
  <si>
    <t>01.02.2024</t>
  </si>
  <si>
    <t>951</t>
  </si>
  <si>
    <t/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</si>
  <si>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</si>
  <si>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</si>
  <si>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</si>
  <si>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</si>
  <si>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</si>
  <si>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</si>
  <si>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</si>
  <si>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</si>
  <si>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</si>
  <si>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</si>
  <si>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</si>
  <si>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</si>
  <si>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</si>
  <si>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</si>
  <si>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</si>
  <si>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</si>
  <si>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</si>
  <si>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</si>
  <si>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</si>
  <si>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</si>
  <si>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</si>
  <si>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</si>
  <si>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</si>
  <si>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</si>
  <si>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</si>
  <si>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</si>
  <si>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</si>
  <si>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</si>
  <si>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</si>
  <si>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</si>
  <si>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</si>
  <si>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</si>
  <si>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</si>
  <si>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</si>
  <si>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</si>
  <si>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</si>
  <si>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</si>
  <si>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</si>
  <si>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</si>
  <si>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</si>
  <si>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</si>
  <si>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</si>
  <si>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</si>
  <si>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</si>
  <si>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</si>
  <si>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</si>
  <si>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</si>
  <si>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</si>
  <si>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</si>
  <si>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</si>
  <si>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</si>
  <si>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</si>
  <si>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</si>
  <si>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</si>
  <si>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</si>
  <si>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</si>
  <si>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</si>
  <si>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</si>
  <si>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</si>
  <si>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</si>
  <si>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</si>
  <si>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</si>
  <si>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</si>
  <si>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</si>
  <si>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</si>
  <si>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</si>
  <si>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Расходы на приобретение основных средств для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</si>
  <si>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951 0104 0920028470 000 </t>
  </si>
  <si>
    <t xml:space="preserve">951 0104 0920028470 244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</si>
  <si>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</si>
  <si>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</si>
  <si>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</si>
  <si>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</si>
  <si>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</si>
  <si>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</si>
  <si>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</si>
  <si>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</si>
  <si>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</si>
  <si>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</si>
  <si>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</si>
  <si>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</si>
  <si>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</si>
  <si>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</si>
  <si>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</si>
  <si>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</si>
  <si>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</si>
  <si>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</si>
  <si>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</si>
  <si>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</si>
  <si>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</si>
  <si>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</si>
  <si>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</si>
  <si>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</si>
  <si>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</si>
  <si>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</si>
  <si>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</si>
  <si>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</si>
  <si>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</si>
  <si>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951 0106 0900000000 000 </t>
  </si>
  <si>
    <t xml:space="preserve">951 0106 0940000000 000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</si>
  <si>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</si>
  <si>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951 0106 0940087080 000 </t>
  </si>
  <si>
    <t xml:space="preserve">951 0106 0940087080 540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</si>
  <si>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</si>
  <si>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</si>
  <si>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</si>
  <si>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</si>
  <si>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</si>
  <si>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</si>
  <si>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</si>
  <si>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</si>
  <si>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</si>
  <si>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</si>
  <si>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</si>
  <si>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</si>
  <si>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</si>
  <si>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</si>
  <si>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</si>
  <si>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</si>
  <si>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</si>
  <si>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</si>
  <si>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</si>
  <si>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</si>
  <si>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</si>
  <si>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</si>
  <si>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</si>
  <si>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</si>
  <si>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</si>
  <si>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</si>
  <si>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</si>
  <si>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</si>
  <si>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</si>
  <si>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</si>
  <si>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</si>
  <si>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</si>
  <si>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</si>
  <si>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</si>
  <si>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</si>
  <si>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</si>
  <si>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</si>
  <si>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</si>
  <si>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</si>
  <si>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</si>
  <si>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</si>
  <si>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</si>
  <si>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</si>
  <si>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</si>
  <si>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</si>
  <si>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</si>
  <si>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</si>
  <si>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</si>
  <si>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</si>
  <si>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</si>
  <si>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</si>
  <si>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</si>
  <si>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</si>
  <si>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</si>
  <si>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</si>
  <si>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</si>
  <si>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</si>
  <si>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</si>
  <si>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</si>
  <si>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</si>
  <si>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</si>
  <si>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</si>
  <si>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>Уплата прочих налогов, сборов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</si>
  <si>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</si>
  <si>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</si>
  <si>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</si>
  <si>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</si>
  <si>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</si>
  <si>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</si>
  <si>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</si>
  <si>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</si>
  <si>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</si>
  <si>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</si>
  <si>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"Защита населения от чрезвычайных ситуаций"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</si>
  <si>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</si>
  <si>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</si>
  <si>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</si>
  <si>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</si>
  <si>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</si>
  <si>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</si>
  <si>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</si>
  <si>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</si>
  <si>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</si>
  <si>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</si>
  <si>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</si>
  <si>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</si>
  <si>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</si>
  <si>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</si>
  <si>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</si>
  <si>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</si>
  <si>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</si>
  <si>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</si>
  <si>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</si>
  <si>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</si>
  <si>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</si>
  <si>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</si>
  <si>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</si>
  <si>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</si>
  <si>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</si>
  <si>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</si>
  <si>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</si>
  <si>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</si>
  <si>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</si>
  <si>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</si>
  <si>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</si>
  <si>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</si>
  <si>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</si>
  <si>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</si>
  <si>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</si>
  <si>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</si>
  <si>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</si>
  <si>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</si>
  <si>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</si>
  <si>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</si>
  <si>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</si>
  <si>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</si>
  <si>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</si>
  <si>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</si>
  <si>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</si>
  <si>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</si>
  <si>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</si>
  <si>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</si>
  <si>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</si>
  <si>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</si>
  <si>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</si>
  <si>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</si>
  <si>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</si>
  <si>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</si>
  <si>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</si>
  <si>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</si>
  <si>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</si>
  <si>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</si>
  <si>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</si>
  <si>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</si>
  <si>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</si>
  <si>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</si>
  <si>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</si>
  <si>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</si>
  <si>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</si>
  <si>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</si>
  <si>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</si>
  <si>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</si>
  <si>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</si>
  <si>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</si>
  <si>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</si>
  <si>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</si>
  <si>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</si>
  <si>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</si>
  <si>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</si>
  <si>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</si>
  <si>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</si>
  <si>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</si>
  <si>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на снос расселенных аварийных домов в рамках подпрограммы "Снос аварийного жилищного фонда" муниципальной программы Белокалитвинского городского поселения"Обеспечение доступным и комфортным жильем населения Белокалитвинского городского поселения"</t>
  </si>
  <si>
    <t xml:space="preserve">951 0501 02200S5170 000 </t>
  </si>
  <si>
    <t xml:space="preserve">951 0501 02200S5170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</si>
  <si>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</si>
  <si>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</si>
  <si>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</si>
  <si>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</si>
  <si>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</si>
  <si>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</si>
  <si>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</si>
  <si>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</si>
  <si>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</si>
  <si>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</si>
  <si>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</si>
  <si>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</si>
  <si>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</si>
  <si>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</si>
  <si>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</si>
  <si>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</si>
  <si>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</si>
  <si>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</si>
  <si>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</si>
  <si>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</si>
  <si>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</si>
  <si>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</si>
  <si>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</si>
  <si>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</si>
  <si>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</si>
  <si>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</si>
  <si>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</si>
  <si>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</si>
  <si>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</si>
  <si>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</si>
  <si>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</si>
  <si>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</si>
  <si>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</si>
  <si>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</si>
  <si>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</si>
  <si>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</si>
  <si>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</si>
  <si>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</si>
  <si>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</si>
  <si>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</si>
  <si>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</si>
  <si>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</si>
  <si>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</si>
  <si>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</si>
  <si>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</si>
  <si>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</si>
  <si>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</si>
  <si>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</si>
  <si>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</si>
  <si>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</si>
  <si>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</si>
  <si>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</si>
  <si>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</si>
  <si>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</si>
  <si>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</si>
  <si>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</si>
  <si>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</si>
  <si>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</si>
  <si>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</si>
  <si>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</si>
  <si>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</si>
  <si>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</si>
  <si>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</si>
  <si>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</si>
  <si>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</si>
  <si>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</si>
  <si>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</si>
  <si>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</si>
  <si>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</si>
  <si>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</si>
  <si>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</si>
  <si>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</si>
  <si>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</si>
  <si>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</si>
  <si>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</si>
  <si>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</si>
  <si>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951 0503 1210028810 000 </t>
  </si>
  <si>
    <t xml:space="preserve">951 0503 1210028810 244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</si>
  <si>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</si>
  <si>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</si>
  <si>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</si>
  <si>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</si>
  <si>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</si>
  <si>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</si>
  <si>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программ формирования современной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2018-2026 годы на территории Белокалитвинского городского поселения»</t>
  </si>
  <si>
    <t xml:space="preserve">951 0503 121F255550 000 </t>
  </si>
  <si>
    <t xml:space="preserve">951 0503 121F255550 244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</si>
  <si>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</si>
  <si>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</si>
  <si>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</si>
  <si>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</si>
  <si>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</si>
  <si>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</si>
  <si>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</si>
  <si>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</si>
  <si>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</si>
  <si>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</si>
  <si>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</si>
  <si>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</si>
  <si>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</si>
  <si>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</si>
  <si>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</si>
  <si>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</si>
  <si>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</si>
  <si>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</si>
  <si>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</si>
  <si>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</si>
  <si>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</si>
  <si>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</si>
  <si>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</si>
  <si>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</si>
  <si>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</si>
  <si>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</si>
  <si>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</si>
  <si>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</si>
  <si>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</si>
  <si>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</si>
  <si>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</si>
  <si>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</si>
  <si>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</si>
  <si>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</si>
  <si>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</si>
  <si>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</si>
  <si>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</si>
  <si>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</si>
  <si>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</si>
  <si>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</si>
  <si>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реализацию инициативных проектов («Благоустройство Мемориала "Воинам освободителям",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а») в рамках подпрограммы «Развитие учреждений культуры» муниципальной программы Белокалитвинского городского поселения «Развитие культуры и туризма»</t>
  </si>
  <si>
    <t xml:space="preserve">951 0801 05200S4647 000 </t>
  </si>
  <si>
    <t xml:space="preserve">951 0801 05200S4647 612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</si>
  <si>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</si>
  <si>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</si>
  <si>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</si>
  <si>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</si>
  <si>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</si>
  <si>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</si>
  <si>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</si>
  <si>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</si>
  <si>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</si>
  <si>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</si>
  <si>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</si>
  <si>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</si>
  <si>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</si>
  <si>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</si>
  <si>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</si>
  <si>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</si>
  <si>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</si>
  <si>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</si>
  <si>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</si>
  <si>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</si>
  <si>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</si>
  <si>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</si>
  <si>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</si>
  <si>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</si>
  <si>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</si>
  <si>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</si>
  <si>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</si>
  <si>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</si>
  <si>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</si>
  <si>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</si>
  <si>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</si>
  <si>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</si>
  <si>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</si>
  <si>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</si>
  <si>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</si>
  <si>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</si>
  <si>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</si>
  <si>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</si>
  <si>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</si>
  <si>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</si>
  <si>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</si>
  <si>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</si>
  <si>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</si>
  <si>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</si>
  <si>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</si>
  <si>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</si>
  <si>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</si>
  <si>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</si>
  <si>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</si>
  <si>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</si>
  <si>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</si>
  <si>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</si>
  <si>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</si>
  <si>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</si>
  <si>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</si>
  <si>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</si>
  <si>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</si>
  <si>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</si>
  <si>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Z:\РЫСЮК\117Y01.txt</t>
  </si>
  <si>
    <t>Доходы/EXPORT_SRC_CODE</t>
  </si>
  <si>
    <t>Доходы/PERIOD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</si>
  <si>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</si>
  <si>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</si>
  <si>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</si>
  <si>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</si>
  <si>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</si>
  <si>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</si>
  <si>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</si>
  <si>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</si>
  <si>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</si>
  <si>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</si>
  <si>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</si>
  <si>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</si>
  <si>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</si>
  <si>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</si>
  <si>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</si>
  <si>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</si>
  <si>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</si>
  <si>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</si>
  <si>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</si>
  <si>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</si>
  <si>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</si>
  <si>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</si>
  <si>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</si>
  <si>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Изменение остатков средств на счетах по учету средств бюджетов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</si>
  <si>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</si>
  <si>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</si>
  <si>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</si>
  <si>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</si>
  <si>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</si>
  <si>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</si>
  <si>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</si>
  <si>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</si>
  <si>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</si>
  <si>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</si>
  <si>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</si>
  <si>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</si>
  <si>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</si>
  <si>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</si>
  <si>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</si>
  <si>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</si>
  <si>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</si>
  <si>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</si>
  <si>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</si>
  <si>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</si>
  <si>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</si>
  <si>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</si>
  <si>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</si>
  <si>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</si>
  <si>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</si>
  <si>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</si>
  <si>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К.С. Богураева</t>
  </si>
  <si>
    <t>"</t>
  </si>
  <si>
    <t>01</t>
  </si>
  <si>
    <t xml:space="preserve"> г.</t>
  </si>
  <si>
    <t>февраля</t>
  </si>
  <si>
    <t>24</t>
  </si>
  <si>
    <t>ОТЧЕТ ОБ ИСПОЛНЕНИИ БЮДЖЕТА</t>
  </si>
  <si>
    <t>КОДЫ</t>
  </si>
  <si>
    <t xml:space="preserve">  Форма по ОКУД</t>
  </si>
  <si>
    <t>0503117</t>
  </si>
  <si>
    <t>по состоянию на 01.02.2024 года</t>
  </si>
  <si>
    <t xml:space="preserve">                   Дата</t>
  </si>
  <si>
    <t xml:space="preserve">             по ОКПО</t>
  </si>
  <si>
    <t>79220667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</si>
  <si>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</si>
  <si>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</si>
  <si>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</si>
  <si>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ППО Белокалитвинского городского поселения Белокалитвинского района</t>
  </si>
  <si>
    <t>по ОКТМО</t>
  </si>
  <si>
    <t>60606101</t>
  </si>
  <si>
    <t>Периодичность: месячная</t>
  </si>
  <si>
    <t>Единица измерения: руб.</t>
  </si>
  <si>
    <t xml:space="preserve">             по ОКЕИ</t>
  </si>
  <si>
    <t>383</t>
  </si>
  <si>
    <t xml:space="preserve">                                 1. Доходы бюджета</t>
  </si>
  <si>
    <t>Код дохода по бюджетной классификации</t>
  </si>
  <si>
    <t>Доходы бюджета - всего</t>
  </si>
  <si>
    <t>010</t>
  </si>
  <si>
    <t>X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</si>
  <si>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</si>
  <si>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</si>
  <si>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</si>
  <si>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</si>
  <si>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</si>
  <si>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</si>
  <si>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</si>
  <si>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</si>
  <si>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</si>
  <si>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</si>
  <si>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</si>
  <si>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</si>
  <si>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</si>
  <si>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</si>
  <si>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</si>
  <si>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000 10102010014000110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</si>
  <si>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</si>
  <si>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</si>
  <si>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</si>
  <si>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</si>
  <si>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</si>
  <si>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</si>
  <si>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</si>
  <si>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</si>
  <si>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</si>
  <si>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</si>
  <si>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</si>
  <si>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</si>
  <si>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</si>
  <si>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</si>
  <si>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</si>
  <si>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</si>
  <si>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</si>
  <si>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</si>
  <si>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</si>
  <si>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</si>
  <si>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</si>
  <si>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</si>
  <si>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</si>
  <si>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000 10102030014000110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</si>
  <si>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</si>
  <si>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000 101020500100000110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</si>
  <si>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</si>
  <si>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000 101020500110000110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</si>
  <si>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</si>
  <si>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</si>
  <si>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</si>
  <si>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</si>
  <si>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</si>
  <si>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</si>
  <si>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</si>
  <si>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000 10102110010000110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</si>
  <si>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(пени по соответствующему платежу)</t>
  </si>
  <si>
    <t>000 10102110012100110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</si>
  <si>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</si>
  <si>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000 10102110013000110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</si>
  <si>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</si>
  <si>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</si>
  <si>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</si>
  <si>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</si>
  <si>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</si>
  <si>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превыщающей 650 000 рублей)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</si>
  <si>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</si>
  <si>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</si>
  <si>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</si>
  <si>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</si>
  <si>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</si>
  <si>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</si>
  <si>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</si>
  <si>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</si>
  <si>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</si>
  <si>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</si>
  <si>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</si>
  <si>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</si>
  <si>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</si>
  <si>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</si>
  <si>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</si>
  <si>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</si>
  <si>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</si>
  <si>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</si>
  <si>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</si>
  <si>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</si>
  <si>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</si>
  <si>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</si>
  <si>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</si>
  <si>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</si>
  <si>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</si>
  <si>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</si>
  <si>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</si>
  <si>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</si>
  <si>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</si>
  <si>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</si>
  <si>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</si>
  <si>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</si>
  <si>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</si>
  <si>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</si>
  <si>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</si>
  <si>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</si>
  <si>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</si>
  <si>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</si>
  <si>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</si>
  <si>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</si>
  <si>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</si>
  <si>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</si>
  <si>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</si>
  <si>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</si>
  <si>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</si>
  <si>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</si>
  <si>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</si>
  <si>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</si>
  <si>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</si>
  <si>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</si>
  <si>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182 10601030134000110</t>
  </si>
  <si>
    <t>000 10601030134000110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</si>
  <si>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</si>
  <si>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</si>
  <si>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</si>
  <si>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</si>
  <si>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</si>
  <si>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</si>
  <si>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</si>
  <si>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</si>
  <si>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организаций (прочие поступления)</t>
  </si>
  <si>
    <t>000 10604011024000110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</si>
  <si>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</si>
  <si>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</si>
  <si>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</si>
  <si>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</si>
  <si>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</si>
  <si>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</si>
  <si>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</si>
  <si>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</si>
  <si>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</si>
  <si>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</si>
  <si>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</si>
  <si>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</si>
  <si>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</si>
  <si>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</si>
  <si>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</si>
  <si>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</si>
  <si>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</si>
  <si>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</si>
  <si>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</si>
  <si>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</si>
  <si>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</si>
  <si>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</si>
  <si>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</si>
  <si>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</si>
  <si>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</si>
  <si>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</si>
  <si>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</si>
  <si>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</si>
  <si>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</si>
  <si>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</si>
  <si>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</si>
  <si>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</si>
  <si>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</si>
  <si>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000 10606043133000110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</si>
  <si>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</si>
  <si>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</si>
  <si>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</si>
  <si>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</si>
  <si>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</si>
  <si>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</si>
  <si>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</si>
  <si>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</si>
  <si>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</si>
  <si>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</si>
  <si>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</si>
  <si>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</si>
  <si>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</si>
  <si>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</si>
  <si>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</si>
  <si>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</si>
  <si>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</si>
  <si>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</si>
  <si>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</si>
  <si>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</si>
  <si>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</si>
  <si>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</si>
  <si>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</si>
  <si>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</si>
  <si>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Платежи от государственных и муниципальных унитарных предприятий</t>
  </si>
  <si>
    <t>000 11107000000000120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</si>
  <si>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</si>
  <si>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</si>
  <si>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</si>
  <si>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000 11107015130000120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</si>
  <si>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</si>
  <si>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</si>
  <si>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</si>
  <si>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</si>
  <si>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</si>
  <si>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</si>
  <si>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</si>
  <si>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</si>
  <si>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</si>
  <si>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</si>
  <si>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ДОХОДЫ ОТ ОКАЗАНИЯ ПЛАТНЫХ УСЛУГ И КОМПЕНСАЦИИ ЗАТРАТ ГОСУДАРСТВА</t>
  </si>
  <si>
    <t>000 11300000000000000</t>
  </si>
  <si>
    <t>Прочие доходы от компенсации затрат государства</t>
  </si>
  <si>
    <t>000 11302090010000130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</si>
  <si>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</si>
  <si>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</si>
  <si>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</si>
  <si>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</si>
  <si>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</si>
  <si>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</si>
  <si>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</si>
  <si>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</si>
  <si>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</si>
  <si>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</si>
  <si>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</si>
  <si>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</si>
  <si>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</si>
  <si>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</si>
  <si>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</si>
  <si>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</si>
  <si>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</si>
  <si>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</si>
  <si>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</si>
  <si>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</si>
  <si>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</si>
  <si>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</si>
  <si>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</si>
  <si>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</si>
  <si>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</si>
  <si>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</si>
  <si>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</si>
  <si>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</si>
  <si>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000 11406313130000430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</si>
  <si>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</si>
  <si>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</si>
  <si>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</si>
  <si>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000 11413090130000410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</si>
  <si>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</si>
  <si>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</si>
  <si>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</si>
  <si>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</si>
  <si>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</si>
  <si>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000 11633050130000140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</si>
  <si>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</si>
  <si>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000 11633050136000140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</si>
  <si>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</si>
  <si>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</si>
  <si>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</si>
  <si>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</si>
  <si>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</si>
  <si>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</si>
  <si>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</si>
  <si>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</si>
  <si>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</si>
  <si>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</si>
  <si>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</si>
  <si>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</si>
  <si>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</si>
  <si>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</si>
  <si>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</si>
  <si>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</si>
  <si>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</si>
  <si>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</si>
  <si>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</si>
  <si>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</si>
  <si>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</si>
  <si>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000 11610123010051140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</si>
  <si>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</si>
  <si>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</si>
  <si>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 в целях возмещения причиненного ущерба (убытка)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</si>
  <si>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</si>
  <si>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</si>
  <si>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</si>
  <si>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</si>
  <si>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</si>
  <si>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</si>
  <si>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</si>
  <si>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000 11610123010001140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</si>
  <si>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</si>
  <si>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</si>
  <si>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</si>
  <si>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</si>
  <si>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</si>
  <si>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</si>
  <si>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</si>
  <si>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</si>
  <si>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</si>
  <si>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</si>
  <si>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Инициативные платежи</t>
  </si>
  <si>
    <t>000 11715000000000150</t>
  </si>
  <si>
    <t>Инициативные платежи, зачисляемые в бюджеты городских поселений</t>
  </si>
  <si>
    <t>000 11715030130000150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</si>
  <si>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</si>
  <si>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</si>
  <si>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</si>
  <si>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</si>
  <si>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</si>
  <si>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</si>
  <si>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</si>
  <si>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</si>
  <si>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 вокруг стелы "К.Марксу и Ф.Энгельсу", расположенному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</t>
  </si>
  <si>
    <t>000 11715030130005150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</si>
  <si>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 , г. Белая Калитва, ул. Чернышевского, 8в")</t>
  </si>
  <si>
    <t>000 11715030130006150</t>
  </si>
  <si>
    <t>Инициативные платежи, зачисляемые в бюджеты городских поселений (в рамках реализации инициативного проекта: "Благоустройство Мемориала «Воинам освободителям»,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а")</t>
  </si>
  <si>
    <t>000 11715030130007150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</si>
  <si>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</si>
  <si>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</si>
  <si>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</si>
  <si>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</si>
  <si>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</si>
  <si>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</si>
  <si>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</si>
  <si>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</si>
  <si>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обеспечнности</t>
  </si>
  <si>
    <t>000 20215001130000150</t>
  </si>
  <si>
    <t>Дотации бюджетам на поддержку мер по обеспечению сбалансированию бюджетов</t>
  </si>
  <si>
    <t>000 20215002000000150</t>
  </si>
  <si>
    <t>Дотации бюджетам городских поселений на поддержку мер по обеспечению сбалансированности бюджетов</t>
  </si>
  <si>
    <t>000 20215002130000150</t>
  </si>
  <si>
    <t>Субсидии бюджетам бюджетной системы Россиийской Федерации (межбюджетные субсидии)</t>
  </si>
  <si>
    <t>000 20220000000000150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</si>
  <si>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</si>
  <si>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</si>
  <si>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городского поселения на реализацию программ формирования современной городской среды</t>
  </si>
  <si>
    <t>000 20225555130000150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</si>
  <si>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</si>
  <si>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</si>
  <si>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</si>
  <si>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</si>
  <si>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</si>
  <si>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</si>
  <si>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000 20240000000000150</t>
  </si>
  <si>
    <t>Межбюджетные трансферты, передаваемые бюджетам на создание комфортной городской среды в малых городах и исторических поселениях - Всероссийского конкурса проектов создания комфортной городской среды</t>
  </si>
  <si>
    <t>000 2024542400000150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</si>
  <si>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</si>
  <si>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000 20245424130000150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</si>
  <si>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</si>
  <si>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</si>
  <si>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городских поселений</t>
  </si>
  <si>
    <t>000 20249999130000150</t>
  </si>
  <si>
    <t>ПРОЧИЕ БЕЗВОЗМЕЗДНЫЕ ПОСТУПЛЕНИЯ</t>
  </si>
  <si>
    <t>000 20700000000000000</t>
  </si>
  <si>
    <t>Прочие безвозмездные поступления в бюджеты городских поселений</t>
  </si>
  <si>
    <t>000 20705000130000150</t>
  </si>
  <si>
    <t>000 20705030130000150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</si>
  <si>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</si>
  <si>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000 20800000000000000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</si>
  <si>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</si>
  <si>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000 20805000130000150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</si>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</sst>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dd/mm/yyyy\ &quot;г.&quot;"/>
  </numFmts>
  <fonts count="21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6"/>
      <name val="Arial"/>
      <family val="2"/>
      <charset val="204"/>
    </font>
    <font>
      <sz val="6"/>
      <name val="Arial Cyr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0" fillId="0" borderId="0"/>
  </cellStyleXfs>
  <cellXfs count="219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right"/>
    </xf>
    <xf numFmtId="0" fontId="3" fillId="0" borderId="0" xfId="0" applyFont="1"/>
    <xf numFmtId="0" fontId="2" fillId="0" borderId="28" xfId="0" applyFont="1" applyBorder="1" applyAlignment="1">
      <alignment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vertical="center"/>
    </xf>
    <xf numFmtId="0" fontId="2" fillId="0" borderId="25" xfId="0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vertical="center"/>
    </xf>
    <xf numFmtId="49" fontId="2" fillId="0" borderId="13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/>
    </xf>
    <xf numFmtId="4" fontId="4" fillId="0" borderId="25" xfId="0" applyNumberFormat="1" applyFont="1" applyBorder="1" applyAlignment="1">
      <alignment horizontal="right"/>
    </xf>
    <xf numFmtId="4" fontId="4" fillId="0" borderId="11" xfId="0" applyNumberFormat="1" applyFont="1" applyBorder="1" applyAlignment="1">
      <alignment horizontal="right"/>
    </xf>
    <xf numFmtId="0" fontId="3" fillId="0" borderId="20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right"/>
    </xf>
    <xf numFmtId="0" fontId="3" fillId="0" borderId="22" xfId="0" applyFont="1" applyBorder="1"/>
    <xf numFmtId="0" fontId="3" fillId="0" borderId="23" xfId="0" applyFont="1" applyBorder="1"/>
    <xf numFmtId="49" fontId="2" fillId="0" borderId="18" xfId="0" applyNumberFormat="1" applyFont="1" applyBorder="1" applyAlignment="1">
      <alignment horizontal="center" wrapText="1"/>
    </xf>
    <xf numFmtId="4" fontId="2" fillId="0" borderId="16" xfId="0" applyNumberFormat="1" applyFont="1" applyBorder="1" applyAlignment="1">
      <alignment horizontal="right"/>
    </xf>
    <xf numFmtId="4" fontId="2" fillId="0" borderId="30" xfId="0" applyNumberFormat="1" applyFont="1" applyBorder="1" applyAlignment="1">
      <alignment horizontal="right"/>
    </xf>
    <xf numFmtId="0" fontId="3" fillId="0" borderId="31" xfId="0" applyFont="1" applyBorder="1"/>
    <xf numFmtId="0" fontId="3" fillId="0" borderId="31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49" fontId="2" fillId="0" borderId="32" xfId="0" applyNumberFormat="1" applyFont="1" applyBorder="1" applyAlignment="1">
      <alignment horizontal="center" wrapText="1"/>
    </xf>
    <xf numFmtId="49" fontId="2" fillId="0" borderId="33" xfId="0" applyNumberFormat="1" applyFont="1" applyBorder="1" applyAlignment="1">
      <alignment horizontal="center"/>
    </xf>
    <xf numFmtId="4" fontId="2" fillId="0" borderId="34" xfId="0" applyNumberFormat="1" applyFont="1" applyBorder="1" applyAlignment="1">
      <alignment horizontal="right"/>
    </xf>
    <xf numFmtId="4" fontId="2" fillId="0" borderId="35" xfId="0" applyNumberFormat="1" applyFont="1" applyBorder="1" applyAlignment="1">
      <alignment horizontal="right"/>
    </xf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vertical="top"/>
    </xf>
    <xf numFmtId="4" fontId="6" fillId="0" borderId="0" xfId="0" applyNumberFormat="1" applyFont="1"/>
    <xf numFmtId="0" fontId="5" fillId="0" borderId="28" xfId="0" applyFont="1" applyBorder="1"/>
    <xf numFmtId="0" fontId="6" fillId="0" borderId="0" xfId="0" applyFont="1" applyAlignment="1">
      <alignment horizontal="left" wrapText="1"/>
    </xf>
    <xf numFmtId="49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3" fillId="0" borderId="0" xfId="0" applyFont="1"/>
    <xf numFmtId="0" fontId="11" fillId="0" borderId="0" xfId="0" applyFont="1"/>
    <xf numFmtId="0" fontId="3" fillId="0" borderId="0" xfId="0" applyFont="1" applyAlignment="1">
      <alignment horizontal="left" vertical="top"/>
    </xf>
    <xf numFmtId="0" fontId="2" fillId="0" borderId="12" xfId="0" applyFont="1" applyBorder="1" applyAlignment="1">
      <alignment horizontal="center" vertical="top"/>
    </xf>
    <xf numFmtId="49" fontId="4" fillId="0" borderId="24" xfId="0" applyNumberFormat="1" applyFont="1" applyBorder="1" applyAlignment="1">
      <alignment horizontal="left" vertical="top" wrapText="1"/>
    </xf>
    <xf numFmtId="0" fontId="2" fillId="0" borderId="19" xfId="0" applyFont="1" applyBorder="1" applyAlignment="1">
      <alignment vertical="top"/>
    </xf>
    <xf numFmtId="49" fontId="2" fillId="0" borderId="15" xfId="0" applyNumberFormat="1" applyFont="1" applyBorder="1" applyAlignment="1">
      <alignment horizontal="left" vertical="top" wrapText="1"/>
    </xf>
    <xf numFmtId="164" fontId="2" fillId="0" borderId="15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49" fontId="2" fillId="0" borderId="30" xfId="0" applyNumberFormat="1" applyFont="1" applyBorder="1" applyAlignment="1">
      <alignment horizontal="left" vertical="top" wrapText="1"/>
    </xf>
    <xf numFmtId="0" fontId="0" fillId="0" borderId="0" xfId="0" applyAlignment="1">
      <alignment vertical="top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6" fillId="0" borderId="38" xfId="0" applyFont="1" applyBorder="1" applyAlignment="1">
      <alignment vertical="center" wrapText="1"/>
    </xf>
    <xf numFmtId="0" fontId="6" fillId="0" borderId="39" xfId="0" applyFont="1" applyBorder="1" applyAlignment="1">
      <alignment vertical="center" wrapText="1"/>
    </xf>
    <xf numFmtId="0" fontId="6" fillId="0" borderId="37" xfId="0" applyFont="1" applyBorder="1" applyAlignment="1">
      <alignment horizontal="left" vertical="center" wrapText="1" indent="2"/>
    </xf>
    <xf numFmtId="0" fontId="6" fillId="0" borderId="40" xfId="0" applyFont="1" applyBorder="1" applyAlignment="1">
      <alignment horizontal="left" vertical="center" wrapText="1" indent="2"/>
    </xf>
    <xf numFmtId="0" fontId="6" fillId="0" borderId="41" xfId="0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0" fontId="6" fillId="0" borderId="28" xfId="0" applyFont="1" applyBorder="1" applyAlignment="1">
      <alignment horizontal="left" vertical="center" wrapText="1" indent="2"/>
    </xf>
    <xf numFmtId="0" fontId="6" fillId="0" borderId="0" xfId="0" applyFont="1" applyAlignment="1">
      <alignment horizontal="left" vertical="center" wrapText="1" indent="2"/>
    </xf>
    <xf numFmtId="0" fontId="6" fillId="0" borderId="36" xfId="0" applyFont="1" applyBorder="1"/>
    <xf numFmtId="0" fontId="6" fillId="0" borderId="43" xfId="0" applyFont="1" applyBorder="1"/>
    <xf numFmtId="0" fontId="6" fillId="0" borderId="36" xfId="0" applyFont="1" applyBorder="1" applyAlignment="1">
      <alignment wrapText="1"/>
    </xf>
    <xf numFmtId="0" fontId="6" fillId="0" borderId="43" xfId="0" applyFont="1" applyBorder="1" applyAlignment="1">
      <alignment wrapText="1"/>
    </xf>
    <xf numFmtId="0" fontId="6" fillId="0" borderId="44" xfId="0" applyFont="1" applyBorder="1" applyAlignment="1">
      <alignment wrapText="1"/>
    </xf>
    <xf numFmtId="0" fontId="6" fillId="0" borderId="22" xfId="0" applyFont="1" applyBorder="1" applyAlignment="1">
      <alignment horizontal="center" vertical="top"/>
    </xf>
    <xf numFmtId="0" fontId="6" fillId="0" borderId="17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top" wrapText="1"/>
    </xf>
    <xf numFmtId="49" fontId="6" fillId="0" borderId="17" xfId="0" applyNumberFormat="1" applyFont="1" applyBorder="1" applyAlignment="1">
      <alignment horizontal="center"/>
    </xf>
    <xf numFmtId="4" fontId="9" fillId="0" borderId="17" xfId="0" applyNumberFormat="1" applyFont="1" applyBorder="1" applyAlignment="1">
      <alignment horizontal="center"/>
    </xf>
    <xf numFmtId="4" fontId="6" fillId="0" borderId="17" xfId="0" applyNumberFormat="1" applyFont="1" applyBorder="1" applyAlignment="1">
      <alignment horizontal="center"/>
    </xf>
    <xf numFmtId="4" fontId="6" fillId="0" borderId="16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4" fontId="6" fillId="0" borderId="18" xfId="0" applyNumberFormat="1" applyFont="1" applyBorder="1" applyAlignment="1">
      <alignment horizontal="center"/>
    </xf>
    <xf numFmtId="0" fontId="6" fillId="0" borderId="36" xfId="0" applyFont="1" applyBorder="1" applyAlignment="1">
      <alignment horizontal="left" wrapText="1"/>
    </xf>
    <xf numFmtId="0" fontId="6" fillId="0" borderId="43" xfId="0" applyFont="1" applyBorder="1" applyAlignment="1">
      <alignment horizontal="left" wrapText="1"/>
    </xf>
    <xf numFmtId="0" fontId="6" fillId="0" borderId="44" xfId="0" applyFont="1" applyBorder="1" applyAlignment="1">
      <alignment horizontal="left" wrapText="1"/>
    </xf>
    <xf numFmtId="49" fontId="6" fillId="0" borderId="16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49" fontId="6" fillId="0" borderId="16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18" xfId="0" applyNumberFormat="1" applyFont="1" applyBorder="1" applyAlignment="1">
      <alignment horizontal="center" wrapText="1"/>
    </xf>
    <xf numFmtId="49" fontId="6" fillId="0" borderId="17" xfId="0" applyNumberFormat="1" applyFont="1" applyBorder="1" applyAlignment="1">
      <alignment horizontal="left"/>
    </xf>
    <xf numFmtId="0" fontId="6" fillId="0" borderId="36" xfId="0" applyFont="1" applyBorder="1" applyAlignment="1">
      <alignment vertical="center" wrapText="1"/>
    </xf>
    <xf numFmtId="0" fontId="6" fillId="0" borderId="43" xfId="0" applyFont="1" applyBorder="1" applyAlignment="1">
      <alignment vertical="center" wrapText="1"/>
    </xf>
    <xf numFmtId="0" fontId="6" fillId="0" borderId="41" xfId="0" applyFont="1" applyBorder="1"/>
    <xf numFmtId="0" fontId="6" fillId="0" borderId="42" xfId="0" applyFont="1" applyBorder="1"/>
    <xf numFmtId="0" fontId="5" fillId="0" borderId="40" xfId="0" applyFont="1" applyBorder="1" applyAlignment="1">
      <alignment horizontal="center"/>
    </xf>
    <xf numFmtId="4" fontId="10" fillId="0" borderId="17" xfId="0" applyNumberFormat="1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36" xfId="0" applyFont="1" applyBorder="1" applyAlignment="1">
      <alignment horizontal="left"/>
    </xf>
    <xf numFmtId="0" fontId="6" fillId="0" borderId="43" xfId="0" applyFont="1" applyBorder="1" applyAlignment="1">
      <alignment horizontal="left"/>
    </xf>
    <xf numFmtId="0" fontId="6" fillId="0" borderId="44" xfId="0" applyFont="1" applyBorder="1" applyAlignment="1">
      <alignment horizontal="left"/>
    </xf>
    <xf numFmtId="0" fontId="13" fillId="0" borderId="26" xfId="0" applyFont="1" applyBorder="1" applyAlignment="1">
      <alignment horizontal="center" vertical="top"/>
    </xf>
    <xf numFmtId="0" fontId="13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6" fillId="0" borderId="48" xfId="0" applyFont="1" applyBorder="1" applyAlignment="1">
      <alignment horizont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0" borderId="45" xfId="0" applyFont="1" applyBorder="1" applyAlignment="1">
      <alignment horizontal="left" wrapText="1"/>
    </xf>
    <xf numFmtId="0" fontId="6" fillId="0" borderId="46" xfId="0" applyFont="1" applyBorder="1" applyAlignment="1">
      <alignment horizontal="left" wrapText="1"/>
    </xf>
    <xf numFmtId="0" fontId="6" fillId="0" borderId="47" xfId="0" applyFont="1" applyBorder="1" applyAlignment="1">
      <alignment horizontal="left" wrapText="1"/>
    </xf>
    <xf numFmtId="0" fontId="6" fillId="0" borderId="0" xfId="0" applyFont="1" applyAlignment="1">
      <alignment horizontal="right"/>
    </xf>
    <xf numFmtId="49" fontId="6" fillId="0" borderId="48" xfId="0" applyNumberFormat="1" applyFont="1" applyBorder="1" applyAlignment="1">
      <alignment horizontal="center"/>
    </xf>
    <xf numFmtId="0" fontId="6" fillId="0" borderId="0" xfId="0" applyFont="1"/>
    <xf numFmtId="49" fontId="6" fillId="0" borderId="48" xfId="0" applyNumberFormat="1" applyFont="1" applyBorder="1" applyAlignment="1">
      <alignment horizontal="left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5" fillId="0" borderId="0" xfId="0" applyFont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right" vertical="center"/>
    </xf>
    <xf numFmtId="0" fontId="18" fillId="0" borderId="1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49" fontId="16" fillId="0" borderId="0" xfId="0" applyNumberFormat="1" applyFont="1" applyFill="1" applyBorder="1" applyAlignment="1" applyProtection="1">
      <alignment horizontal="right" vertical="center"/>
    </xf>
    <xf numFmtId="49" fontId="18" fillId="0" borderId="49" xfId="0" applyNumberFormat="1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165" fontId="17" fillId="0" borderId="50" xfId="0" applyNumberFormat="1" applyFont="1" applyBorder="1" applyAlignment="1" applyProtection="1">
      <alignment horizontal="center" vertical="center"/>
    </xf>
    <xf numFmtId="49" fontId="16" fillId="0" borderId="0" xfId="0" applyNumberFormat="1" applyFont="1" applyBorder="1" applyAlignment="1" applyProtection="1">
      <alignment vertical="center"/>
    </xf>
    <xf numFmtId="49" fontId="16" fillId="0" borderId="0" xfId="0" applyNumberFormat="1" applyFont="1" applyBorder="1" applyAlignment="1" applyProtection="1">
      <alignment horizontal="center" vertical="center"/>
    </xf>
    <xf numFmtId="49" fontId="18" fillId="0" borderId="51" xfId="0" applyNumberFormat="1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left" vertical="center"/>
    </xf>
    <xf numFmtId="49" fontId="18" fillId="0" borderId="48" xfId="0" applyNumberFormat="1" applyFont="1" applyBorder="1" applyAlignment="1" applyProtection="1">
      <alignment horizontal="left" vertical="center" wrapText="1"/>
    </xf>
    <xf numFmtId="49" fontId="18" fillId="0" borderId="48" xfId="0" applyNumberFormat="1" applyFont="1" applyBorder="1" applyAlignment="1" applyProtection="1">
      <alignment vertical="center" wrapText="1"/>
    </xf>
    <xf numFmtId="0" fontId="18" fillId="0" borderId="0" xfId="0" applyFont="1" applyBorder="1" applyAlignment="1" applyProtection="1">
      <alignment horizontal="left" vertical="center" wrapText="1"/>
    </xf>
    <xf numFmtId="49" fontId="18" fillId="0" borderId="2" xfId="0" applyNumberFormat="1" applyFont="1" applyBorder="1" applyAlignment="1" applyProtection="1">
      <alignment horizontal="left" vertical="center" wrapText="1"/>
    </xf>
    <xf numFmtId="49" fontId="18" fillId="0" borderId="50" xfId="0" applyNumberFormat="1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49" fontId="18" fillId="0" borderId="0" xfId="0" applyNumberFormat="1" applyFont="1" applyBorder="1" applyAlignment="1" applyProtection="1">
      <alignment vertical="center"/>
    </xf>
    <xf numFmtId="49" fontId="18" fillId="0" borderId="0" xfId="0" applyNumberFormat="1" applyFont="1" applyBorder="1" applyAlignment="1" applyProtection="1">
      <alignment horizontal="left" vertical="center"/>
    </xf>
    <xf numFmtId="49" fontId="18" fillId="0" borderId="52" xfId="0" applyNumberFormat="1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vertical="center"/>
    </xf>
    <xf numFmtId="0" fontId="16" fillId="0" borderId="3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49" fontId="16" fillId="0" borderId="4" xfId="0" applyNumberFormat="1" applyFont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49" fontId="16" fillId="0" borderId="5" xfId="0" applyNumberFormat="1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16" fillId="0" borderId="7" xfId="0" applyFont="1" applyBorder="1" applyAlignment="1" applyProtection="1">
      <alignment horizontal="center" vertical="center" wrapText="1"/>
    </xf>
    <xf numFmtId="49" fontId="16" fillId="0" borderId="7" xfId="0" applyNumberFormat="1" applyFont="1" applyBorder="1" applyAlignment="1" applyProtection="1">
      <alignment horizontal="center" vertical="center" wrapText="1"/>
    </xf>
    <xf numFmtId="49" fontId="16" fillId="0" borderId="7" xfId="0" applyNumberFormat="1" applyFont="1" applyFill="1" applyBorder="1" applyAlignment="1" applyProtection="1">
      <alignment horizontal="center" vertical="center" wrapText="1"/>
    </xf>
    <xf numFmtId="49" fontId="16" fillId="0" borderId="8" xfId="0" applyNumberFormat="1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horizontal="center" vertical="center" wrapText="1"/>
    </xf>
    <xf numFmtId="0" fontId="16" fillId="0" borderId="10" xfId="0" applyFont="1" applyBorder="1" applyAlignment="1" applyProtection="1">
      <alignment horizontal="center" vertical="center" wrapText="1"/>
    </xf>
    <xf numFmtId="49" fontId="16" fillId="0" borderId="10" xfId="0" applyNumberFormat="1" applyFont="1" applyBorder="1" applyAlignment="1" applyProtection="1">
      <alignment horizontal="center" vertical="center" wrapText="1"/>
    </xf>
    <xf numFmtId="49" fontId="16" fillId="0" borderId="10" xfId="0" applyNumberFormat="1" applyFont="1" applyFill="1" applyBorder="1" applyAlignment="1" applyProtection="1">
      <alignment horizontal="center" vertical="center" wrapText="1"/>
    </xf>
    <xf numFmtId="49" fontId="16" fillId="0" borderId="11" xfId="0" applyNumberFormat="1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  <xf numFmtId="49" fontId="16" fillId="0" borderId="1" xfId="0" applyNumberFormat="1" applyFont="1" applyBorder="1" applyAlignment="1" applyProtection="1">
      <alignment horizontal="center" vertical="center"/>
    </xf>
    <xf numFmtId="49" fontId="16" fillId="0" borderId="53" xfId="0" applyNumberFormat="1" applyFont="1" applyFill="1" applyBorder="1" applyAlignment="1" applyProtection="1">
      <alignment horizontal="center" vertical="center"/>
    </xf>
    <xf numFmtId="49" fontId="16" fillId="0" borderId="14" xfId="0" applyNumberFormat="1" applyFont="1" applyBorder="1" applyAlignment="1" applyProtection="1">
      <alignment horizontal="center" vertical="center"/>
    </xf>
    <xf numFmtId="49" fontId="18" fillId="0" borderId="17" xfId="0" applyNumberFormat="1" applyFont="1" applyBorder="1" applyAlignment="1" applyProtection="1">
      <alignment horizontal="left" vertical="center" wrapText="1"/>
    </xf>
    <xf numFmtId="49" fontId="16" fillId="0" borderId="18" xfId="0" applyNumberFormat="1" applyFont="1" applyBorder="1" applyAlignment="1" applyProtection="1">
      <alignment horizontal="center" vertical="center" wrapText="1"/>
    </xf>
    <xf numFmtId="49" fontId="16" fillId="0" borderId="16" xfId="0" applyNumberFormat="1" applyFont="1" applyBorder="1" applyAlignment="1" applyProtection="1">
      <alignment horizontal="center" vertical="center"/>
    </xf>
    <xf numFmtId="4" fontId="19" fillId="0" borderId="17" xfId="0" applyNumberFormat="1" applyFont="1" applyBorder="1" applyAlignment="1" applyProtection="1">
      <alignment horizontal="right" vertical="center"/>
    </xf>
    <xf numFmtId="4" fontId="19" fillId="0" borderId="17" xfId="0" applyNumberFormat="1" applyFont="1" applyFill="1" applyBorder="1" applyAlignment="1" applyProtection="1">
      <alignment horizontal="right" vertical="center"/>
    </xf>
    <xf numFmtId="49" fontId="16" fillId="0" borderId="54" xfId="0" applyNumberFormat="1" applyFont="1" applyBorder="1" applyAlignment="1" applyProtection="1">
      <alignment horizontal="center" vertical="center" wrapText="1"/>
    </xf>
    <xf numFmtId="49" fontId="16" fillId="0" borderId="21" xfId="0" applyNumberFormat="1" applyFont="1" applyBorder="1" applyAlignment="1" applyProtection="1">
      <alignment horizontal="center" vertical="center"/>
    </xf>
    <xf numFmtId="4" fontId="18" fillId="0" borderId="22" xfId="0" applyNumberFormat="1" applyFont="1" applyBorder="1" applyAlignment="1" applyProtection="1">
      <alignment horizontal="right" vertical="center"/>
    </xf>
    <xf numFmtId="4" fontId="18" fillId="0" borderId="22" xfId="0" applyNumberFormat="1" applyFont="1" applyFill="1" applyBorder="1" applyAlignment="1" applyProtection="1">
      <alignment horizontal="right" vertical="center"/>
    </xf>
    <xf numFmtId="4" fontId="18" fillId="0" borderId="23" xfId="0" applyNumberFormat="1" applyFont="1" applyBorder="1" applyAlignment="1" applyProtection="1">
      <alignment horizontal="right" vertical="center"/>
    </xf>
    <xf numFmtId="49" fontId="16" fillId="0" borderId="17" xfId="0" applyNumberFormat="1" applyFont="1" applyBorder="1" applyAlignment="1" applyProtection="1">
      <alignment horizontal="center" vertical="center" wrapText="1"/>
    </xf>
    <xf numFmtId="49" fontId="18" fillId="0" borderId="17" xfId="0" applyNumberFormat="1" applyFont="1" applyBorder="1" applyAlignment="1" applyProtection="1">
      <alignment horizontal="center" vertical="center"/>
    </xf>
    <xf numFmtId="4" fontId="19" fillId="0" borderId="30" xfId="0" applyNumberFormat="1" applyFont="1" applyBorder="1" applyAlignment="1" applyProtection="1">
      <alignment horizontal="right" vertical="center"/>
    </xf>
    <xf numFmtId="49" fontId="16" fillId="0" borderId="29" xfId="0" applyNumberFormat="1" applyFont="1" applyBorder="1" applyAlignment="1" applyProtection="1">
      <alignment horizontal="center" vertical="center" wrapText="1"/>
    </xf>
    <xf numFmtId="49" fontId="18" fillId="0" borderId="25" xfId="0" applyNumberFormat="1" applyFont="1" applyBorder="1" applyAlignment="1" applyProtection="1">
      <alignment horizontal="center" vertical="center"/>
    </xf>
    <xf numFmtId="4" fontId="19" fillId="0" borderId="10" xfId="0" applyNumberFormat="1" applyFont="1" applyFill="1" applyBorder="1" applyAlignment="1" applyProtection="1">
      <alignment horizontal="right" vertical="center"/>
    </xf>
    <xf numFmtId="4" fontId="19" fillId="0" borderId="11" xfId="0" applyNumberFormat="1" applyFont="1" applyBorder="1" applyAlignment="1" applyProtection="1">
      <alignment horizontal="right" vertical="center"/>
    </xf>
    <xf numFmtId="4" fontId="19" fillId="0" borderId="10" xfId="0" applyNumberFormat="1" applyFont="1" applyBorder="1" applyAlignment="1" applyProtection="1">
      <alignment horizontal="right" vertical="center"/>
    </xf>
    <xf numFmtId="164" fontId="18" fillId="0" borderId="17" xfId="0" applyNumberFormat="1" applyFont="1" applyBorder="1" applyAlignment="1" applyProtection="1">
      <alignment horizontal="left" vertical="center" wrapText="1"/>
    </xf>
    <xf numFmtId="164" fontId="18" fillId="0" borderId="17" xfId="0" applyNumberFormat="1" applyFont="1" applyFill="1" applyBorder="1" applyAlignment="1" applyProtection="1">
      <alignment horizontal="left" vertical="center" wrapText="1"/>
    </xf>
    <xf numFmtId="49" fontId="16" fillId="0" borderId="29" xfId="0" applyNumberFormat="1" applyFont="1" applyFill="1" applyBorder="1" applyAlignment="1" applyProtection="1">
      <alignment horizontal="center" vertical="center" wrapText="1"/>
    </xf>
    <xf numFmtId="49" fontId="18" fillId="0" borderId="25" xfId="0" applyNumberFormat="1" applyFont="1" applyFill="1" applyBorder="1" applyAlignment="1" applyProtection="1">
      <alignment horizontal="center" vertical="center"/>
    </xf>
    <xf numFmtId="4" fontId="19" fillId="0" borderId="11" xfId="0" applyNumberFormat="1" applyFont="1" applyFill="1" applyBorder="1" applyAlignment="1" applyProtection="1">
      <alignment horizontal="right" vertical="center"/>
    </xf>
    <xf numFmtId="49" fontId="18" fillId="0" borderId="17" xfId="0" applyNumberFormat="1" applyFont="1" applyFill="1" applyBorder="1" applyAlignment="1" applyProtection="1">
      <alignment horizontal="left" vertical="center" wrapText="1"/>
    </xf>
    <xf numFmtId="0" fontId="18" fillId="0" borderId="17" xfId="1" applyNumberFormat="1" applyFont="1" applyFill="1" applyBorder="1" applyAlignment="1">
      <alignment horizontal="left" vertical="center" wrapText="1" readingOrder="1"/>
    </xf>
    <xf numFmtId="0" fontId="18" fillId="0" borderId="55" xfId="1" applyNumberFormat="1" applyFont="1" applyFill="1" applyBorder="1" applyAlignment="1">
      <alignment horizontal="left" vertical="center" wrapText="1" readingOrder="1"/>
    </xf>
    <xf numFmtId="49" fontId="16" fillId="0" borderId="17" xfId="0" applyNumberFormat="1" applyFont="1" applyFill="1" applyBorder="1" applyAlignment="1" applyProtection="1">
      <alignment horizontal="center" vertical="center" wrapText="1"/>
    </xf>
    <xf numFmtId="0" fontId="18" fillId="0" borderId="55" xfId="1" applyNumberFormat="1" applyFont="1" applyFill="1" applyBorder="1" applyAlignment="1">
      <alignment horizontal="center" vertical="center" wrapText="1" readingOrder="1"/>
    </xf>
    <xf numFmtId="0" fontId="18" fillId="0" borderId="56" xfId="0" applyFont="1" applyBorder="1" applyAlignment="1">
      <alignment horizontal="justify" vertical="center" wrapText="1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Fill="1"/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xmlns="" id="{E460F834-2E12-4F8F-A1D8-118C58A775E0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0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xmlns="" id="{1F440CE7-F0FE-4E9E-8D01-FD6611416C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xmlns="" id="{3D5784A2-9D25-45FF-A061-BF9405798D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xmlns="" id="{3099A84A-EC0C-4297-876C-C5E7067FEE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xmlns="" id="{125A0B31-905F-48CB-B812-9D99A7F327BA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xmlns="" id="{0D74C6F7-51DD-4D31-ACA8-D5A703F9DB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xmlns="" id="{EFDBAA1D-BD18-4C77-BC39-3C79A986CB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xmlns="" id="{FC15D7EF-C56A-4344-8F4F-E51DEB3A969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xmlns="" id="{EF1E0F37-492B-4460-A7E8-3B8978221019}"/>
            </a:ext>
          </a:extLst>
        </xdr:cNvPr>
        <xdr:cNvGrpSpPr>
          <a:grpSpLocks/>
        </xdr:cNvGrpSpPr>
      </xdr:nvGrpSpPr>
      <xdr:grpSpPr bwMode="auto">
        <a:xfrm>
          <a:off x="0" y="3305175"/>
          <a:ext cx="1714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xmlns="" id="{32DFB0C6-C9BF-4871-9B3B-5E29EA32D3A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xmlns="" id="{E944BEB4-1F04-4A7E-B8F5-2C0929805D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xmlns="" id="{99F291CA-3400-4144-B243-5A65D93AF8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xmlns="" id="{985E7AB4-B493-40D8-856D-507B23E6A2DD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xmlns="" id="{8B928733-412B-45E0-9F1C-5E3126D003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xmlns="" id="{88A3CE76-ED76-4CA4-9EB7-0F6AF30651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xmlns="" id="{56E586E4-40F8-4FCC-9026-56115A4F3A7C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xmlns="" id="{A6D9098D-4688-4B02-A9A3-DE358638F95C}"/>
            </a:ext>
          </a:extLst>
        </xdr:cNvPr>
        <xdr:cNvGrpSpPr>
          <a:grpSpLocks/>
        </xdr:cNvGrpSpPr>
      </xdr:nvGrpSpPr>
      <xdr:grpSpPr bwMode="auto">
        <a:xfrm>
          <a:off x="0" y="3971925"/>
          <a:ext cx="1714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xmlns="" id="{807F105F-CAEF-4AD9-A46B-3FC7625EF9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xmlns="" id="{C5071E3D-15F5-4842-AD48-ECC487CEB0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xmlns="" id="{E55B884B-5842-4D36-89CD-F6DEAE45DC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xmlns="" id="{96CC20A1-D825-452B-AC0F-B842D100A98E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xmlns="" id="{853B6A32-BEB2-455B-9203-54126E2293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xmlns="" id="{0DDE5E3C-B025-4765-8BA1-84B56034F1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xmlns="" id="{3567EB61-F12E-4A50-A51C-65B4DBB0832C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20</xdr:row>
      <xdr:rowOff>0</xdr:rowOff>
    </xdr:from>
    <xdr:to>
      <xdr:col>2</xdr:col>
      <xdr:colOff>2162175</xdr:colOff>
      <xdr:row>22</xdr:row>
      <xdr:rowOff>47625</xdr:rowOff>
    </xdr:to>
    <xdr:grpSp>
      <xdr:nvGrpSpPr>
        <xdr:cNvPr id="26" name="Group 1">
          <a:extLst>
            <a:ext uri="{FF2B5EF4-FFF2-40B4-BE49-F238E27FC236}">
              <a16:creationId xmlns:a16="http://schemas.microsoft.com/office/drawing/2014/main" xmlns="" id="{9DDB8AE2-BCD5-401E-9C23-3E19ABBF6796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0"/>
          <a:chOff x="0" y="0"/>
          <a:chExt cx="1023" cy="255"/>
        </a:xfrm>
      </xdr:grpSpPr>
      <xdr:sp macro="" textlink="">
        <xdr:nvSpPr>
          <xdr:cNvPr id="27" name="Text Box 2">
            <a:extLst>
              <a:ext uri="{FF2B5EF4-FFF2-40B4-BE49-F238E27FC236}">
                <a16:creationId xmlns:a16="http://schemas.microsoft.com/office/drawing/2014/main" xmlns="" id="{072DE209-0690-4A2C-A889-A71DEA772C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8" name="Text Box 3">
            <a:extLst>
              <a:ext uri="{FF2B5EF4-FFF2-40B4-BE49-F238E27FC236}">
                <a16:creationId xmlns:a16="http://schemas.microsoft.com/office/drawing/2014/main" xmlns="" id="{34CE3F59-B363-4B2C-8DDB-88FE978B07D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9" name="Text Box 4">
            <a:extLst>
              <a:ext uri="{FF2B5EF4-FFF2-40B4-BE49-F238E27FC236}">
                <a16:creationId xmlns:a16="http://schemas.microsoft.com/office/drawing/2014/main" xmlns="" id="{D562C30F-A112-4F9E-A803-9BFD53A158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Line 5">
            <a:extLst>
              <a:ext uri="{FF2B5EF4-FFF2-40B4-BE49-F238E27FC236}">
                <a16:creationId xmlns:a16="http://schemas.microsoft.com/office/drawing/2014/main" xmlns="" id="{EF432055-79D5-4615-845A-CB504AECD5E3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" name="Text Box 6">
            <a:extLst>
              <a:ext uri="{FF2B5EF4-FFF2-40B4-BE49-F238E27FC236}">
                <a16:creationId xmlns:a16="http://schemas.microsoft.com/office/drawing/2014/main" xmlns="" id="{22331063-0B90-4A27-92FF-8DA9E063F69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2" name="Text Box 7">
            <a:extLst>
              <a:ext uri="{FF2B5EF4-FFF2-40B4-BE49-F238E27FC236}">
                <a16:creationId xmlns:a16="http://schemas.microsoft.com/office/drawing/2014/main" xmlns="" id="{8F1AF6C2-514C-40AC-A169-280ECEE9FA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Line 8">
            <a:extLst>
              <a:ext uri="{FF2B5EF4-FFF2-40B4-BE49-F238E27FC236}">
                <a16:creationId xmlns:a16="http://schemas.microsoft.com/office/drawing/2014/main" xmlns="" id="{16C82140-8FA7-438D-B834-8F3A9DEB648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4" name="Group 9">
          <a:extLst>
            <a:ext uri="{FF2B5EF4-FFF2-40B4-BE49-F238E27FC236}">
              <a16:creationId xmlns:a16="http://schemas.microsoft.com/office/drawing/2014/main" xmlns="" id="{477FC0F3-748E-4F0E-B744-07FDD32F1063}"/>
            </a:ext>
          </a:extLst>
        </xdr:cNvPr>
        <xdr:cNvGrpSpPr>
          <a:grpSpLocks/>
        </xdr:cNvGrpSpPr>
      </xdr:nvGrpSpPr>
      <xdr:grpSpPr bwMode="auto">
        <a:xfrm>
          <a:off x="0" y="3305175"/>
          <a:ext cx="171450" cy="476250"/>
          <a:chOff x="0" y="0"/>
          <a:chExt cx="1023" cy="255"/>
        </a:xfrm>
      </xdr:grpSpPr>
      <xdr:sp macro="" textlink="">
        <xdr:nvSpPr>
          <xdr:cNvPr id="35" name="Text Box 10">
            <a:extLst>
              <a:ext uri="{FF2B5EF4-FFF2-40B4-BE49-F238E27FC236}">
                <a16:creationId xmlns:a16="http://schemas.microsoft.com/office/drawing/2014/main" xmlns="" id="{1AB4F4C8-A972-4DB2-91DA-D5070B27AF5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6" name="Text Box 11">
            <a:extLst>
              <a:ext uri="{FF2B5EF4-FFF2-40B4-BE49-F238E27FC236}">
                <a16:creationId xmlns:a16="http://schemas.microsoft.com/office/drawing/2014/main" xmlns="" id="{58FF5CB6-6A46-42E6-A39E-8415F44E17D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7" name="Text Box 12">
            <a:extLst>
              <a:ext uri="{FF2B5EF4-FFF2-40B4-BE49-F238E27FC236}">
                <a16:creationId xmlns:a16="http://schemas.microsoft.com/office/drawing/2014/main" xmlns="" id="{5066876E-D0B7-4DF4-9B94-445C3BBFF0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Line 13">
            <a:extLst>
              <a:ext uri="{FF2B5EF4-FFF2-40B4-BE49-F238E27FC236}">
                <a16:creationId xmlns:a16="http://schemas.microsoft.com/office/drawing/2014/main" xmlns="" id="{8A95CBBD-4CF8-4561-B8F8-D08D4574B0B5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9" name="Text Box 14">
            <a:extLst>
              <a:ext uri="{FF2B5EF4-FFF2-40B4-BE49-F238E27FC236}">
                <a16:creationId xmlns:a16="http://schemas.microsoft.com/office/drawing/2014/main" xmlns="" id="{9286642A-ED5D-422F-AE88-88A341D100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0" name="Text Box 15">
            <a:extLst>
              <a:ext uri="{FF2B5EF4-FFF2-40B4-BE49-F238E27FC236}">
                <a16:creationId xmlns:a16="http://schemas.microsoft.com/office/drawing/2014/main" xmlns="" id="{970D93C3-3D8B-4739-9467-6CE8DE04E0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Line 16">
            <a:extLst>
              <a:ext uri="{FF2B5EF4-FFF2-40B4-BE49-F238E27FC236}">
                <a16:creationId xmlns:a16="http://schemas.microsoft.com/office/drawing/2014/main" xmlns="" id="{C9ED5AA0-5D68-40BC-AF7A-7EAB90B68CF5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42" name="Group 17">
          <a:extLst>
            <a:ext uri="{FF2B5EF4-FFF2-40B4-BE49-F238E27FC236}">
              <a16:creationId xmlns:a16="http://schemas.microsoft.com/office/drawing/2014/main" xmlns="" id="{A0E174CE-8E16-4EEA-A8E5-4E0234D559D4}"/>
            </a:ext>
          </a:extLst>
        </xdr:cNvPr>
        <xdr:cNvGrpSpPr>
          <a:grpSpLocks/>
        </xdr:cNvGrpSpPr>
      </xdr:nvGrpSpPr>
      <xdr:grpSpPr bwMode="auto">
        <a:xfrm>
          <a:off x="0" y="3971925"/>
          <a:ext cx="171450" cy="342900"/>
          <a:chOff x="0" y="0"/>
          <a:chExt cx="1023" cy="255"/>
        </a:xfrm>
      </xdr:grpSpPr>
      <xdr:sp macro="" textlink="">
        <xdr:nvSpPr>
          <xdr:cNvPr id="43" name="Text Box 18">
            <a:extLst>
              <a:ext uri="{FF2B5EF4-FFF2-40B4-BE49-F238E27FC236}">
                <a16:creationId xmlns:a16="http://schemas.microsoft.com/office/drawing/2014/main" xmlns="" id="{CCA2C188-F377-4698-9FAD-3CA3D265C23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44" name="Text Box 19">
            <a:extLst>
              <a:ext uri="{FF2B5EF4-FFF2-40B4-BE49-F238E27FC236}">
                <a16:creationId xmlns:a16="http://schemas.microsoft.com/office/drawing/2014/main" xmlns="" id="{B463C294-68BE-42CA-857A-343BF35F586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45" name="Text Box 20">
            <a:extLst>
              <a:ext uri="{FF2B5EF4-FFF2-40B4-BE49-F238E27FC236}">
                <a16:creationId xmlns:a16="http://schemas.microsoft.com/office/drawing/2014/main" xmlns="" id="{14C189C1-66F1-40D4-A1FC-C48A35AF505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6" name="Line 21">
            <a:extLst>
              <a:ext uri="{FF2B5EF4-FFF2-40B4-BE49-F238E27FC236}">
                <a16:creationId xmlns:a16="http://schemas.microsoft.com/office/drawing/2014/main" xmlns="" id="{45D5701A-AE8C-4136-A88F-191D7B357402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7" name="Text Box 22">
            <a:extLst>
              <a:ext uri="{FF2B5EF4-FFF2-40B4-BE49-F238E27FC236}">
                <a16:creationId xmlns:a16="http://schemas.microsoft.com/office/drawing/2014/main" xmlns="" id="{53D06371-CDEC-4C45-9A4A-66963EEDB6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8" name="Text Box 23">
            <a:extLst>
              <a:ext uri="{FF2B5EF4-FFF2-40B4-BE49-F238E27FC236}">
                <a16:creationId xmlns:a16="http://schemas.microsoft.com/office/drawing/2014/main" xmlns="" id="{CCDCB1D2-8AB4-4F47-8959-3632A8D39C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9" name="Line 24">
            <a:extLst>
              <a:ext uri="{FF2B5EF4-FFF2-40B4-BE49-F238E27FC236}">
                <a16:creationId xmlns:a16="http://schemas.microsoft.com/office/drawing/2014/main" xmlns="" id="{D66B7C49-4AC1-4088-94F2-CB57103E5F1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22</xdr:row>
      <xdr:rowOff>47625</xdr:rowOff>
    </xdr:to>
    <xdr:grpSp>
      <xdr:nvGrpSpPr>
        <xdr:cNvPr id="50" name="Group 1">
          <a:extLst>
            <a:ext uri="{FF2B5EF4-FFF2-40B4-BE49-F238E27FC236}">
              <a16:creationId xmlns:a16="http://schemas.microsoft.com/office/drawing/2014/main" xmlns="" id="{7592E72B-247E-4C44-B821-171635110853}"/>
            </a:ext>
          </a:extLst>
        </xdr:cNvPr>
        <xdr:cNvGrpSpPr>
          <a:grpSpLocks/>
        </xdr:cNvGrpSpPr>
      </xdr:nvGrpSpPr>
      <xdr:grpSpPr bwMode="auto">
        <a:xfrm>
          <a:off x="0" y="2162175"/>
          <a:ext cx="171450" cy="1066800"/>
          <a:chOff x="0" y="0"/>
          <a:chExt cx="1023" cy="255"/>
        </a:xfrm>
      </xdr:grpSpPr>
      <xdr:sp macro="" textlink="">
        <xdr:nvSpPr>
          <xdr:cNvPr id="51" name="Text Box 2">
            <a:extLst>
              <a:ext uri="{FF2B5EF4-FFF2-40B4-BE49-F238E27FC236}">
                <a16:creationId xmlns:a16="http://schemas.microsoft.com/office/drawing/2014/main" xmlns="" id="{CD47A844-9DCA-4417-97F3-BBB94AA2132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52" name="Text Box 3">
            <a:extLst>
              <a:ext uri="{FF2B5EF4-FFF2-40B4-BE49-F238E27FC236}">
                <a16:creationId xmlns:a16="http://schemas.microsoft.com/office/drawing/2014/main" xmlns="" id="{B250A2C3-B712-4966-9E59-881549E12DF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3" name="Text Box 4">
            <a:extLst>
              <a:ext uri="{FF2B5EF4-FFF2-40B4-BE49-F238E27FC236}">
                <a16:creationId xmlns:a16="http://schemas.microsoft.com/office/drawing/2014/main" xmlns="" id="{78E4AC20-07A0-4BD8-B6ED-DD84BF9FCE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54" name="Line 5">
            <a:extLst>
              <a:ext uri="{FF2B5EF4-FFF2-40B4-BE49-F238E27FC236}">
                <a16:creationId xmlns:a16="http://schemas.microsoft.com/office/drawing/2014/main" xmlns="" id="{C38AE663-4A70-4798-879E-7879D7691352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5" name="Text Box 6">
            <a:extLst>
              <a:ext uri="{FF2B5EF4-FFF2-40B4-BE49-F238E27FC236}">
                <a16:creationId xmlns:a16="http://schemas.microsoft.com/office/drawing/2014/main" xmlns="" id="{47FF870B-A5A6-4597-A011-7188ADCC3F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6" name="Text Box 7">
            <a:extLst>
              <a:ext uri="{FF2B5EF4-FFF2-40B4-BE49-F238E27FC236}">
                <a16:creationId xmlns:a16="http://schemas.microsoft.com/office/drawing/2014/main" xmlns="" id="{0C174D0B-D9BE-4F31-BAC5-DB586300B8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57" name="Line 8">
            <a:extLst>
              <a:ext uri="{FF2B5EF4-FFF2-40B4-BE49-F238E27FC236}">
                <a16:creationId xmlns:a16="http://schemas.microsoft.com/office/drawing/2014/main" xmlns="" id="{95596AEE-EDE6-423E-B5E6-231BE3FBD189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0</xdr:rowOff>
    </xdr:from>
    <xdr:to>
      <xdr:col>3</xdr:col>
      <xdr:colOff>0</xdr:colOff>
      <xdr:row>26</xdr:row>
      <xdr:rowOff>66675</xdr:rowOff>
    </xdr:to>
    <xdr:grpSp>
      <xdr:nvGrpSpPr>
        <xdr:cNvPr id="58" name="Group 9">
          <a:extLst>
            <a:ext uri="{FF2B5EF4-FFF2-40B4-BE49-F238E27FC236}">
              <a16:creationId xmlns:a16="http://schemas.microsoft.com/office/drawing/2014/main" xmlns="" id="{1AC11F60-D4F3-4390-AB70-1A5D5D88E07D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552450"/>
          <a:chOff x="0" y="0"/>
          <a:chExt cx="1023" cy="255"/>
        </a:xfrm>
      </xdr:grpSpPr>
      <xdr:sp macro="" textlink="">
        <xdr:nvSpPr>
          <xdr:cNvPr id="59" name="Text Box 10">
            <a:extLst>
              <a:ext uri="{FF2B5EF4-FFF2-40B4-BE49-F238E27FC236}">
                <a16:creationId xmlns:a16="http://schemas.microsoft.com/office/drawing/2014/main" xmlns="" id="{7DBE50B2-D973-4571-BB17-E349935A90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60" name="Text Box 11">
            <a:extLst>
              <a:ext uri="{FF2B5EF4-FFF2-40B4-BE49-F238E27FC236}">
                <a16:creationId xmlns:a16="http://schemas.microsoft.com/office/drawing/2014/main" xmlns="" id="{71DC556E-E61D-4BF5-91CB-031AF7861B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1" name="Text Box 12">
            <a:extLst>
              <a:ext uri="{FF2B5EF4-FFF2-40B4-BE49-F238E27FC236}">
                <a16:creationId xmlns:a16="http://schemas.microsoft.com/office/drawing/2014/main" xmlns="" id="{447950E8-F883-4790-8B0E-5185A8A7D9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2" name="Line 13">
            <a:extLst>
              <a:ext uri="{FF2B5EF4-FFF2-40B4-BE49-F238E27FC236}">
                <a16:creationId xmlns:a16="http://schemas.microsoft.com/office/drawing/2014/main" xmlns="" id="{CA291280-C4FF-4E4C-81E0-95072CE55742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3" name="Text Box 14">
            <a:extLst>
              <a:ext uri="{FF2B5EF4-FFF2-40B4-BE49-F238E27FC236}">
                <a16:creationId xmlns:a16="http://schemas.microsoft.com/office/drawing/2014/main" xmlns="" id="{51B3A951-5069-459A-A893-9FA2F38AF0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4" name="Text Box 15">
            <a:extLst>
              <a:ext uri="{FF2B5EF4-FFF2-40B4-BE49-F238E27FC236}">
                <a16:creationId xmlns:a16="http://schemas.microsoft.com/office/drawing/2014/main" xmlns="" id="{B82731C1-A2B7-4AB8-9BA4-130FCFF9D5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65" name="Line 16">
            <a:extLst>
              <a:ext uri="{FF2B5EF4-FFF2-40B4-BE49-F238E27FC236}">
                <a16:creationId xmlns:a16="http://schemas.microsoft.com/office/drawing/2014/main" xmlns="" id="{37D5507D-52D0-4496-AB08-915DC34AEBA5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66" name="Group 17">
          <a:extLst>
            <a:ext uri="{FF2B5EF4-FFF2-40B4-BE49-F238E27FC236}">
              <a16:creationId xmlns:a16="http://schemas.microsoft.com/office/drawing/2014/main" xmlns="" id="{6B44D909-61BC-47A4-9674-B7935C48E6B4}"/>
            </a:ext>
          </a:extLst>
        </xdr:cNvPr>
        <xdr:cNvGrpSpPr>
          <a:grpSpLocks/>
        </xdr:cNvGrpSpPr>
      </xdr:nvGrpSpPr>
      <xdr:grpSpPr bwMode="auto">
        <a:xfrm>
          <a:off x="0" y="3971925"/>
          <a:ext cx="171450" cy="342900"/>
          <a:chOff x="0" y="0"/>
          <a:chExt cx="1023" cy="255"/>
        </a:xfrm>
      </xdr:grpSpPr>
      <xdr:sp macro="" textlink="">
        <xdr:nvSpPr>
          <xdr:cNvPr id="67" name="Text Box 18">
            <a:extLst>
              <a:ext uri="{FF2B5EF4-FFF2-40B4-BE49-F238E27FC236}">
                <a16:creationId xmlns:a16="http://schemas.microsoft.com/office/drawing/2014/main" xmlns="" id="{0A7194D5-E532-4332-A472-7AB196A9F6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68" name="Text Box 19">
            <a:extLst>
              <a:ext uri="{FF2B5EF4-FFF2-40B4-BE49-F238E27FC236}">
                <a16:creationId xmlns:a16="http://schemas.microsoft.com/office/drawing/2014/main" xmlns="" id="{BA97D338-5218-4AAC-9F0E-24BFE8D867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9" name="Text Box 20">
            <a:extLst>
              <a:ext uri="{FF2B5EF4-FFF2-40B4-BE49-F238E27FC236}">
                <a16:creationId xmlns:a16="http://schemas.microsoft.com/office/drawing/2014/main" xmlns="" id="{2F4A109F-7099-4FA5-944D-8E209235D7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70" name="Line 21">
            <a:extLst>
              <a:ext uri="{FF2B5EF4-FFF2-40B4-BE49-F238E27FC236}">
                <a16:creationId xmlns:a16="http://schemas.microsoft.com/office/drawing/2014/main" xmlns="" id="{632F4684-49BF-458C-A336-A1F5EA594124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1" name="Text Box 22">
            <a:extLst>
              <a:ext uri="{FF2B5EF4-FFF2-40B4-BE49-F238E27FC236}">
                <a16:creationId xmlns:a16="http://schemas.microsoft.com/office/drawing/2014/main" xmlns="" id="{2F0D7529-B6AF-487C-9D5A-37240C7AD7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2" name="Text Box 23">
            <a:extLst>
              <a:ext uri="{FF2B5EF4-FFF2-40B4-BE49-F238E27FC236}">
                <a16:creationId xmlns:a16="http://schemas.microsoft.com/office/drawing/2014/main" xmlns="" id="{B3A9D102-106C-4DE6-ACD1-486AC53F14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73" name="Line 24">
            <a:extLst>
              <a:ext uri="{FF2B5EF4-FFF2-40B4-BE49-F238E27FC236}">
                <a16:creationId xmlns:a16="http://schemas.microsoft.com/office/drawing/2014/main" xmlns="" id="{FE6D95C3-338F-4F50-99FE-F2D08B327966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22</xdr:row>
      <xdr:rowOff>47625</xdr:rowOff>
    </xdr:to>
    <xdr:grpSp>
      <xdr:nvGrpSpPr>
        <xdr:cNvPr id="74" name="Group 1">
          <a:extLst>
            <a:ext uri="{FF2B5EF4-FFF2-40B4-BE49-F238E27FC236}">
              <a16:creationId xmlns:a16="http://schemas.microsoft.com/office/drawing/2014/main" xmlns="" id="{0E7AC8B9-342E-47D0-A74B-DF8BD935BCDA}"/>
            </a:ext>
          </a:extLst>
        </xdr:cNvPr>
        <xdr:cNvGrpSpPr>
          <a:grpSpLocks/>
        </xdr:cNvGrpSpPr>
      </xdr:nvGrpSpPr>
      <xdr:grpSpPr bwMode="auto">
        <a:xfrm>
          <a:off x="0" y="2162175"/>
          <a:ext cx="171450" cy="1066800"/>
          <a:chOff x="0" y="0"/>
          <a:chExt cx="1023" cy="255"/>
        </a:xfrm>
      </xdr:grpSpPr>
      <xdr:sp macro="" textlink="">
        <xdr:nvSpPr>
          <xdr:cNvPr id="75" name="Text Box 2">
            <a:extLst>
              <a:ext uri="{FF2B5EF4-FFF2-40B4-BE49-F238E27FC236}">
                <a16:creationId xmlns:a16="http://schemas.microsoft.com/office/drawing/2014/main" xmlns="" id="{3A11780A-9046-4616-BA39-30C65C4DE9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76" name="Text Box 3">
            <a:extLst>
              <a:ext uri="{FF2B5EF4-FFF2-40B4-BE49-F238E27FC236}">
                <a16:creationId xmlns:a16="http://schemas.microsoft.com/office/drawing/2014/main" xmlns="" id="{BD67084A-BD72-4A12-906C-033E232ACCF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77" name="Text Box 4">
            <a:extLst>
              <a:ext uri="{FF2B5EF4-FFF2-40B4-BE49-F238E27FC236}">
                <a16:creationId xmlns:a16="http://schemas.microsoft.com/office/drawing/2014/main" xmlns="" id="{4C100C68-30BD-4595-A5D6-C163D2CAFD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78" name="Line 5">
            <a:extLst>
              <a:ext uri="{FF2B5EF4-FFF2-40B4-BE49-F238E27FC236}">
                <a16:creationId xmlns:a16="http://schemas.microsoft.com/office/drawing/2014/main" xmlns="" id="{2DAE6073-89AE-4A9F-BDCA-481091E3A5D2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9" name="Text Box 6">
            <a:extLst>
              <a:ext uri="{FF2B5EF4-FFF2-40B4-BE49-F238E27FC236}">
                <a16:creationId xmlns:a16="http://schemas.microsoft.com/office/drawing/2014/main" xmlns="" id="{62D18655-5223-4D28-B26B-40A9A35B57C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0" name="Text Box 7">
            <a:extLst>
              <a:ext uri="{FF2B5EF4-FFF2-40B4-BE49-F238E27FC236}">
                <a16:creationId xmlns:a16="http://schemas.microsoft.com/office/drawing/2014/main" xmlns="" id="{AFD21C54-38A8-48C9-8A09-B899CBF75A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81" name="Line 8">
            <a:extLst>
              <a:ext uri="{FF2B5EF4-FFF2-40B4-BE49-F238E27FC236}">
                <a16:creationId xmlns:a16="http://schemas.microsoft.com/office/drawing/2014/main" xmlns="" id="{1E42E030-63AF-4F3C-B444-D8D973AD2844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0</xdr:rowOff>
    </xdr:from>
    <xdr:to>
      <xdr:col>3</xdr:col>
      <xdr:colOff>0</xdr:colOff>
      <xdr:row>26</xdr:row>
      <xdr:rowOff>66675</xdr:rowOff>
    </xdr:to>
    <xdr:grpSp>
      <xdr:nvGrpSpPr>
        <xdr:cNvPr id="82" name="Group 9">
          <a:extLst>
            <a:ext uri="{FF2B5EF4-FFF2-40B4-BE49-F238E27FC236}">
              <a16:creationId xmlns:a16="http://schemas.microsoft.com/office/drawing/2014/main" xmlns="" id="{8D789100-D961-4A3D-8CC2-FC51067B097A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552450"/>
          <a:chOff x="0" y="0"/>
          <a:chExt cx="1023" cy="255"/>
        </a:xfrm>
      </xdr:grpSpPr>
      <xdr:sp macro="" textlink="">
        <xdr:nvSpPr>
          <xdr:cNvPr id="83" name="Text Box 10">
            <a:extLst>
              <a:ext uri="{FF2B5EF4-FFF2-40B4-BE49-F238E27FC236}">
                <a16:creationId xmlns:a16="http://schemas.microsoft.com/office/drawing/2014/main" xmlns="" id="{8DCC50ED-84CB-49BB-B3C1-6A50A93602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84" name="Text Box 11">
            <a:extLst>
              <a:ext uri="{FF2B5EF4-FFF2-40B4-BE49-F238E27FC236}">
                <a16:creationId xmlns:a16="http://schemas.microsoft.com/office/drawing/2014/main" xmlns="" id="{58071A33-1D2C-404F-9F0E-73635425C9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85" name="Text Box 12">
            <a:extLst>
              <a:ext uri="{FF2B5EF4-FFF2-40B4-BE49-F238E27FC236}">
                <a16:creationId xmlns:a16="http://schemas.microsoft.com/office/drawing/2014/main" xmlns="" id="{A505E90C-1A45-445E-86B2-BFFB23A57B1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86" name="Line 13">
            <a:extLst>
              <a:ext uri="{FF2B5EF4-FFF2-40B4-BE49-F238E27FC236}">
                <a16:creationId xmlns:a16="http://schemas.microsoft.com/office/drawing/2014/main" xmlns="" id="{6E073AF4-B735-40C0-9AF3-0A1FCB382313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7" name="Text Box 14">
            <a:extLst>
              <a:ext uri="{FF2B5EF4-FFF2-40B4-BE49-F238E27FC236}">
                <a16:creationId xmlns:a16="http://schemas.microsoft.com/office/drawing/2014/main" xmlns="" id="{8C5005AF-E521-4D94-8A47-F862BF5DEE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8" name="Text Box 15">
            <a:extLst>
              <a:ext uri="{FF2B5EF4-FFF2-40B4-BE49-F238E27FC236}">
                <a16:creationId xmlns:a16="http://schemas.microsoft.com/office/drawing/2014/main" xmlns="" id="{79D5B6CE-6945-43FB-8E35-1F2DFC0E2A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89" name="Line 16">
            <a:extLst>
              <a:ext uri="{FF2B5EF4-FFF2-40B4-BE49-F238E27FC236}">
                <a16:creationId xmlns:a16="http://schemas.microsoft.com/office/drawing/2014/main" xmlns="" id="{97014C3A-96C1-4E7A-8B64-494BB66C0C06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90" name="Group 17">
          <a:extLst>
            <a:ext uri="{FF2B5EF4-FFF2-40B4-BE49-F238E27FC236}">
              <a16:creationId xmlns:a16="http://schemas.microsoft.com/office/drawing/2014/main" xmlns="" id="{A1447C4F-0A27-4E57-8BE7-7BEAEBC71985}"/>
            </a:ext>
          </a:extLst>
        </xdr:cNvPr>
        <xdr:cNvGrpSpPr>
          <a:grpSpLocks/>
        </xdr:cNvGrpSpPr>
      </xdr:nvGrpSpPr>
      <xdr:grpSpPr bwMode="auto">
        <a:xfrm>
          <a:off x="0" y="3971925"/>
          <a:ext cx="171450" cy="342900"/>
          <a:chOff x="0" y="0"/>
          <a:chExt cx="1023" cy="255"/>
        </a:xfrm>
      </xdr:grpSpPr>
      <xdr:sp macro="" textlink="">
        <xdr:nvSpPr>
          <xdr:cNvPr id="91" name="Text Box 18">
            <a:extLst>
              <a:ext uri="{FF2B5EF4-FFF2-40B4-BE49-F238E27FC236}">
                <a16:creationId xmlns:a16="http://schemas.microsoft.com/office/drawing/2014/main" xmlns="" id="{52B56FAF-5B2C-497F-96C7-E16A285C08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92" name="Text Box 19">
            <a:extLst>
              <a:ext uri="{FF2B5EF4-FFF2-40B4-BE49-F238E27FC236}">
                <a16:creationId xmlns:a16="http://schemas.microsoft.com/office/drawing/2014/main" xmlns="" id="{F231F88E-D3DD-45F8-9709-38B15FE634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93" name="Text Box 20">
            <a:extLst>
              <a:ext uri="{FF2B5EF4-FFF2-40B4-BE49-F238E27FC236}">
                <a16:creationId xmlns:a16="http://schemas.microsoft.com/office/drawing/2014/main" xmlns="" id="{28007ABB-10F1-427A-B3C9-DFCA8AD2D7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94" name="Line 21">
            <a:extLst>
              <a:ext uri="{FF2B5EF4-FFF2-40B4-BE49-F238E27FC236}">
                <a16:creationId xmlns:a16="http://schemas.microsoft.com/office/drawing/2014/main" xmlns="" id="{C0CE1131-AE51-41B8-878C-AA295DDB5451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5" name="Text Box 22">
            <a:extLst>
              <a:ext uri="{FF2B5EF4-FFF2-40B4-BE49-F238E27FC236}">
                <a16:creationId xmlns:a16="http://schemas.microsoft.com/office/drawing/2014/main" xmlns="" id="{4EFE2789-F2FB-4976-B860-DF93D68FF6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6" name="Text Box 23">
            <a:extLst>
              <a:ext uri="{FF2B5EF4-FFF2-40B4-BE49-F238E27FC236}">
                <a16:creationId xmlns:a16="http://schemas.microsoft.com/office/drawing/2014/main" xmlns="" id="{6605961C-C88F-4CEC-8144-52361F0DD8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7" name="Line 24">
            <a:extLst>
              <a:ext uri="{FF2B5EF4-FFF2-40B4-BE49-F238E27FC236}">
                <a16:creationId xmlns:a16="http://schemas.microsoft.com/office/drawing/2014/main" xmlns="" id="{A2DFF24E-F068-4C58-AC52-103B7006C427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11</xdr:row>
      <xdr:rowOff>0</xdr:rowOff>
    </xdr:to>
    <xdr:grpSp>
      <xdr:nvGrpSpPr>
        <xdr:cNvPr id="98" name="Group 1">
          <a:extLst>
            <a:ext uri="{FF2B5EF4-FFF2-40B4-BE49-F238E27FC236}">
              <a16:creationId xmlns:a16="http://schemas.microsoft.com/office/drawing/2014/main" xmlns="" id="{FEBD2608-60B3-418F-B6D3-0DDF3E069AC9}"/>
            </a:ext>
          </a:extLst>
        </xdr:cNvPr>
        <xdr:cNvGrpSpPr>
          <a:grpSpLocks/>
        </xdr:cNvGrpSpPr>
      </xdr:nvGrpSpPr>
      <xdr:grpSpPr bwMode="auto">
        <a:xfrm>
          <a:off x="0" y="2162175"/>
          <a:ext cx="171450" cy="0"/>
          <a:chOff x="0" y="0"/>
          <a:chExt cx="1023" cy="255"/>
        </a:xfrm>
      </xdr:grpSpPr>
      <xdr:sp macro="" textlink="">
        <xdr:nvSpPr>
          <xdr:cNvPr id="99" name="Text Box 2">
            <a:extLst>
              <a:ext uri="{FF2B5EF4-FFF2-40B4-BE49-F238E27FC236}">
                <a16:creationId xmlns:a16="http://schemas.microsoft.com/office/drawing/2014/main" xmlns="" id="{25A08950-5A0D-49A8-9CFC-F79E5CF8A7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0" name="Text Box 3">
            <a:extLst>
              <a:ext uri="{FF2B5EF4-FFF2-40B4-BE49-F238E27FC236}">
                <a16:creationId xmlns:a16="http://schemas.microsoft.com/office/drawing/2014/main" xmlns="" id="{C1615665-1B52-42D3-993B-0ACDB74F02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1" name="Text Box 4">
            <a:extLst>
              <a:ext uri="{FF2B5EF4-FFF2-40B4-BE49-F238E27FC236}">
                <a16:creationId xmlns:a16="http://schemas.microsoft.com/office/drawing/2014/main" xmlns="" id="{D8CFE81C-A6FB-4B48-A66D-D0C22AAB4B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" name="Line 5">
            <a:extLst>
              <a:ext uri="{FF2B5EF4-FFF2-40B4-BE49-F238E27FC236}">
                <a16:creationId xmlns:a16="http://schemas.microsoft.com/office/drawing/2014/main" xmlns="" id="{DC93A1BC-9161-4B15-A16D-E7F970796051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" name="Text Box 6">
            <a:extLst>
              <a:ext uri="{FF2B5EF4-FFF2-40B4-BE49-F238E27FC236}">
                <a16:creationId xmlns:a16="http://schemas.microsoft.com/office/drawing/2014/main" xmlns="" id="{DFCCB3FA-BB53-4429-A785-5755399FED2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" name="Text Box 7">
            <a:extLst>
              <a:ext uri="{FF2B5EF4-FFF2-40B4-BE49-F238E27FC236}">
                <a16:creationId xmlns:a16="http://schemas.microsoft.com/office/drawing/2014/main" xmlns="" id="{7D302B3E-58D3-4722-BA24-503AD5D059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5" name="Line 8">
            <a:extLst>
              <a:ext uri="{FF2B5EF4-FFF2-40B4-BE49-F238E27FC236}">
                <a16:creationId xmlns:a16="http://schemas.microsoft.com/office/drawing/2014/main" xmlns="" id="{E90D90C9-3708-4199-BC38-38887967449D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11</xdr:row>
      <xdr:rowOff>0</xdr:rowOff>
    </xdr:to>
    <xdr:grpSp>
      <xdr:nvGrpSpPr>
        <xdr:cNvPr id="106" name="Group 1">
          <a:extLst>
            <a:ext uri="{FF2B5EF4-FFF2-40B4-BE49-F238E27FC236}">
              <a16:creationId xmlns:a16="http://schemas.microsoft.com/office/drawing/2014/main" xmlns="" id="{021B59F1-D1DE-4210-9E23-983C90B84F62}"/>
            </a:ext>
          </a:extLst>
        </xdr:cNvPr>
        <xdr:cNvGrpSpPr>
          <a:grpSpLocks/>
        </xdr:cNvGrpSpPr>
      </xdr:nvGrpSpPr>
      <xdr:grpSpPr bwMode="auto">
        <a:xfrm>
          <a:off x="0" y="2162175"/>
          <a:ext cx="171450" cy="0"/>
          <a:chOff x="0" y="0"/>
          <a:chExt cx="1023" cy="255"/>
        </a:xfrm>
      </xdr:grpSpPr>
      <xdr:sp macro="" textlink="">
        <xdr:nvSpPr>
          <xdr:cNvPr id="107" name="Text Box 2">
            <a:extLst>
              <a:ext uri="{FF2B5EF4-FFF2-40B4-BE49-F238E27FC236}">
                <a16:creationId xmlns:a16="http://schemas.microsoft.com/office/drawing/2014/main" xmlns="" id="{A4E62A6E-D0CA-4F87-BFA6-8D6A2D1D91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8" name="Text Box 3">
            <a:extLst>
              <a:ext uri="{FF2B5EF4-FFF2-40B4-BE49-F238E27FC236}">
                <a16:creationId xmlns:a16="http://schemas.microsoft.com/office/drawing/2014/main" xmlns="" id="{EC5B018A-979D-4CD0-B3FC-603E48B5A3D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9" name="Text Box 4">
            <a:extLst>
              <a:ext uri="{FF2B5EF4-FFF2-40B4-BE49-F238E27FC236}">
                <a16:creationId xmlns:a16="http://schemas.microsoft.com/office/drawing/2014/main" xmlns="" id="{89C8E15B-66B3-4F23-8677-754645230E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10" name="Line 5">
            <a:extLst>
              <a:ext uri="{FF2B5EF4-FFF2-40B4-BE49-F238E27FC236}">
                <a16:creationId xmlns:a16="http://schemas.microsoft.com/office/drawing/2014/main" xmlns="" id="{556616BE-7A64-45EB-BEE4-ADA472C3CDD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1" name="Text Box 6">
            <a:extLst>
              <a:ext uri="{FF2B5EF4-FFF2-40B4-BE49-F238E27FC236}">
                <a16:creationId xmlns:a16="http://schemas.microsoft.com/office/drawing/2014/main" xmlns="" id="{B7203F41-18A0-4D46-A3A1-F013B21F48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2" name="Text Box 7">
            <a:extLst>
              <a:ext uri="{FF2B5EF4-FFF2-40B4-BE49-F238E27FC236}">
                <a16:creationId xmlns:a16="http://schemas.microsoft.com/office/drawing/2014/main" xmlns="" id="{8846C8B1-B7ED-4E6E-9312-B292FA3539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13" name="Line 8">
            <a:extLst>
              <a:ext uri="{FF2B5EF4-FFF2-40B4-BE49-F238E27FC236}">
                <a16:creationId xmlns:a16="http://schemas.microsoft.com/office/drawing/2014/main" xmlns="" id="{49F465DC-5B15-417A-8378-CAFD08053379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11</xdr:row>
      <xdr:rowOff>0</xdr:rowOff>
    </xdr:to>
    <xdr:grpSp>
      <xdr:nvGrpSpPr>
        <xdr:cNvPr id="114" name="Group 1">
          <a:extLst>
            <a:ext uri="{FF2B5EF4-FFF2-40B4-BE49-F238E27FC236}">
              <a16:creationId xmlns:a16="http://schemas.microsoft.com/office/drawing/2014/main" xmlns="" id="{0D8D078F-FFC3-442F-8CDC-275C876FC169}"/>
            </a:ext>
          </a:extLst>
        </xdr:cNvPr>
        <xdr:cNvGrpSpPr>
          <a:grpSpLocks/>
        </xdr:cNvGrpSpPr>
      </xdr:nvGrpSpPr>
      <xdr:grpSpPr bwMode="auto">
        <a:xfrm>
          <a:off x="0" y="2162175"/>
          <a:ext cx="171450" cy="0"/>
          <a:chOff x="0" y="0"/>
          <a:chExt cx="1023" cy="255"/>
        </a:xfrm>
      </xdr:grpSpPr>
      <xdr:sp macro="" textlink="">
        <xdr:nvSpPr>
          <xdr:cNvPr id="115" name="Text Box 2">
            <a:extLst>
              <a:ext uri="{FF2B5EF4-FFF2-40B4-BE49-F238E27FC236}">
                <a16:creationId xmlns:a16="http://schemas.microsoft.com/office/drawing/2014/main" xmlns="" id="{9AABA6A6-C2C3-4CB6-8568-57A993E55ED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16" name="Text Box 3">
            <a:extLst>
              <a:ext uri="{FF2B5EF4-FFF2-40B4-BE49-F238E27FC236}">
                <a16:creationId xmlns:a16="http://schemas.microsoft.com/office/drawing/2014/main" xmlns="" id="{B3AF7422-6DF2-4C85-9421-2B392F1127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17" name="Text Box 4">
            <a:extLst>
              <a:ext uri="{FF2B5EF4-FFF2-40B4-BE49-F238E27FC236}">
                <a16:creationId xmlns:a16="http://schemas.microsoft.com/office/drawing/2014/main" xmlns="" id="{B11FD292-19B6-47ED-BAAD-36E5561BD38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18" name="Line 5">
            <a:extLst>
              <a:ext uri="{FF2B5EF4-FFF2-40B4-BE49-F238E27FC236}">
                <a16:creationId xmlns:a16="http://schemas.microsoft.com/office/drawing/2014/main" xmlns="" id="{FB4CD789-10FB-4DD5-B45C-7E4F30068FBE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9" name="Text Box 6">
            <a:extLst>
              <a:ext uri="{FF2B5EF4-FFF2-40B4-BE49-F238E27FC236}">
                <a16:creationId xmlns:a16="http://schemas.microsoft.com/office/drawing/2014/main" xmlns="" id="{492E8B8F-62DD-40DA-A217-CC8413EB20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20" name="Text Box 7">
            <a:extLst>
              <a:ext uri="{FF2B5EF4-FFF2-40B4-BE49-F238E27FC236}">
                <a16:creationId xmlns:a16="http://schemas.microsoft.com/office/drawing/2014/main" xmlns="" id="{B7E750EF-5EB1-4EB8-A820-27C148F420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21" name="Line 8">
            <a:extLst>
              <a:ext uri="{FF2B5EF4-FFF2-40B4-BE49-F238E27FC236}">
                <a16:creationId xmlns:a16="http://schemas.microsoft.com/office/drawing/2014/main" xmlns="" id="{8B56A10A-D215-4881-B77D-698320E77111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11</xdr:row>
      <xdr:rowOff>0</xdr:rowOff>
    </xdr:to>
    <xdr:grpSp>
      <xdr:nvGrpSpPr>
        <xdr:cNvPr id="122" name="Group 1">
          <a:extLst>
            <a:ext uri="{FF2B5EF4-FFF2-40B4-BE49-F238E27FC236}">
              <a16:creationId xmlns:a16="http://schemas.microsoft.com/office/drawing/2014/main" xmlns="" id="{D7EF779A-7167-4C43-A4C2-DF51FA9A8583}"/>
            </a:ext>
          </a:extLst>
        </xdr:cNvPr>
        <xdr:cNvGrpSpPr>
          <a:grpSpLocks/>
        </xdr:cNvGrpSpPr>
      </xdr:nvGrpSpPr>
      <xdr:grpSpPr bwMode="auto">
        <a:xfrm>
          <a:off x="0" y="2162175"/>
          <a:ext cx="171450" cy="0"/>
          <a:chOff x="0" y="0"/>
          <a:chExt cx="1023" cy="255"/>
        </a:xfrm>
      </xdr:grpSpPr>
      <xdr:sp macro="" textlink="">
        <xdr:nvSpPr>
          <xdr:cNvPr id="123" name="Text Box 2">
            <a:extLst>
              <a:ext uri="{FF2B5EF4-FFF2-40B4-BE49-F238E27FC236}">
                <a16:creationId xmlns:a16="http://schemas.microsoft.com/office/drawing/2014/main" xmlns="" id="{63BBCC67-8314-4F0D-8838-7F28A51145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24" name="Text Box 3">
            <a:extLst>
              <a:ext uri="{FF2B5EF4-FFF2-40B4-BE49-F238E27FC236}">
                <a16:creationId xmlns:a16="http://schemas.microsoft.com/office/drawing/2014/main" xmlns="" id="{170A5294-758E-491E-BEBD-4D88E7B1BF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25" name="Text Box 4">
            <a:extLst>
              <a:ext uri="{FF2B5EF4-FFF2-40B4-BE49-F238E27FC236}">
                <a16:creationId xmlns:a16="http://schemas.microsoft.com/office/drawing/2014/main" xmlns="" id="{F537FC82-357D-4A74-BFBA-4499A64F12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26" name="Line 5">
            <a:extLst>
              <a:ext uri="{FF2B5EF4-FFF2-40B4-BE49-F238E27FC236}">
                <a16:creationId xmlns:a16="http://schemas.microsoft.com/office/drawing/2014/main" xmlns="" id="{91AF3E4D-B562-4C1A-8807-E113CC0389B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27" name="Text Box 6">
            <a:extLst>
              <a:ext uri="{FF2B5EF4-FFF2-40B4-BE49-F238E27FC236}">
                <a16:creationId xmlns:a16="http://schemas.microsoft.com/office/drawing/2014/main" xmlns="" id="{2E29E304-4C17-4790-8ED6-EF3B4E7AAC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28" name="Text Box 7">
            <a:extLst>
              <a:ext uri="{FF2B5EF4-FFF2-40B4-BE49-F238E27FC236}">
                <a16:creationId xmlns:a16="http://schemas.microsoft.com/office/drawing/2014/main" xmlns="" id="{B8A647BD-543A-4C3F-8774-655B4459627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29" name="Line 8">
            <a:extLst>
              <a:ext uri="{FF2B5EF4-FFF2-40B4-BE49-F238E27FC236}">
                <a16:creationId xmlns:a16="http://schemas.microsoft.com/office/drawing/2014/main" xmlns="" id="{7825DA07-197B-4871-9652-64B3D09A187C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130" name="Group 1">
          <a:extLst>
            <a:ext uri="{FF2B5EF4-FFF2-40B4-BE49-F238E27FC236}">
              <a16:creationId xmlns:a16="http://schemas.microsoft.com/office/drawing/2014/main" xmlns="" id="{F5F4C74C-99F7-4F4A-91EF-31D3CF58772D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0"/>
          <a:chOff x="0" y="0"/>
          <a:chExt cx="1023" cy="255"/>
        </a:xfrm>
      </xdr:grpSpPr>
      <xdr:sp macro="" textlink="">
        <xdr:nvSpPr>
          <xdr:cNvPr id="131" name="Text Box 2">
            <a:extLst>
              <a:ext uri="{FF2B5EF4-FFF2-40B4-BE49-F238E27FC236}">
                <a16:creationId xmlns:a16="http://schemas.microsoft.com/office/drawing/2014/main" xmlns="" id="{6BF50C42-615A-4C01-8D08-7D01ABFDA4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32" name="Text Box 3">
            <a:extLst>
              <a:ext uri="{FF2B5EF4-FFF2-40B4-BE49-F238E27FC236}">
                <a16:creationId xmlns:a16="http://schemas.microsoft.com/office/drawing/2014/main" xmlns="" id="{13B5CA51-F9AF-4749-9F11-46297E3E4B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3" name="Text Box 4">
            <a:extLst>
              <a:ext uri="{FF2B5EF4-FFF2-40B4-BE49-F238E27FC236}">
                <a16:creationId xmlns:a16="http://schemas.microsoft.com/office/drawing/2014/main" xmlns="" id="{10152E42-58E8-443A-9E4F-8DB31AC2A5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34" name="Line 5">
            <a:extLst>
              <a:ext uri="{FF2B5EF4-FFF2-40B4-BE49-F238E27FC236}">
                <a16:creationId xmlns:a16="http://schemas.microsoft.com/office/drawing/2014/main" xmlns="" id="{7C313E64-2A1F-4358-A929-DB7E3641BEFF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35" name="Text Box 6">
            <a:extLst>
              <a:ext uri="{FF2B5EF4-FFF2-40B4-BE49-F238E27FC236}">
                <a16:creationId xmlns:a16="http://schemas.microsoft.com/office/drawing/2014/main" xmlns="" id="{6BAF109B-13A2-411F-B9A0-4F5CAFA05B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36" name="Text Box 7">
            <a:extLst>
              <a:ext uri="{FF2B5EF4-FFF2-40B4-BE49-F238E27FC236}">
                <a16:creationId xmlns:a16="http://schemas.microsoft.com/office/drawing/2014/main" xmlns="" id="{99F512DD-CEFE-4147-8DA9-951F7D7490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37" name="Line 8">
            <a:extLst>
              <a:ext uri="{FF2B5EF4-FFF2-40B4-BE49-F238E27FC236}">
                <a16:creationId xmlns:a16="http://schemas.microsoft.com/office/drawing/2014/main" xmlns="" id="{6D09FAB4-0F51-4AD8-B9AA-6F41167F0385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138" name="Group 9">
          <a:extLst>
            <a:ext uri="{FF2B5EF4-FFF2-40B4-BE49-F238E27FC236}">
              <a16:creationId xmlns:a16="http://schemas.microsoft.com/office/drawing/2014/main" xmlns="" id="{D2645C48-5D65-4328-847C-BD2CF49AC6FB}"/>
            </a:ext>
          </a:extLst>
        </xdr:cNvPr>
        <xdr:cNvGrpSpPr>
          <a:grpSpLocks/>
        </xdr:cNvGrpSpPr>
      </xdr:nvGrpSpPr>
      <xdr:grpSpPr bwMode="auto">
        <a:xfrm>
          <a:off x="0" y="3305175"/>
          <a:ext cx="171450" cy="476250"/>
          <a:chOff x="0" y="0"/>
          <a:chExt cx="1023" cy="255"/>
        </a:xfrm>
      </xdr:grpSpPr>
      <xdr:sp macro="" textlink="">
        <xdr:nvSpPr>
          <xdr:cNvPr id="139" name="Text Box 10">
            <a:extLst>
              <a:ext uri="{FF2B5EF4-FFF2-40B4-BE49-F238E27FC236}">
                <a16:creationId xmlns:a16="http://schemas.microsoft.com/office/drawing/2014/main" xmlns="" id="{25EB63F0-4445-4DC1-8B38-BFB39C8E265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40" name="Text Box 11">
            <a:extLst>
              <a:ext uri="{FF2B5EF4-FFF2-40B4-BE49-F238E27FC236}">
                <a16:creationId xmlns:a16="http://schemas.microsoft.com/office/drawing/2014/main" xmlns="" id="{56478F6A-ED9F-41AD-95B9-322662DC46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41" name="Text Box 12">
            <a:extLst>
              <a:ext uri="{FF2B5EF4-FFF2-40B4-BE49-F238E27FC236}">
                <a16:creationId xmlns:a16="http://schemas.microsoft.com/office/drawing/2014/main" xmlns="" id="{D0BF45FC-64BC-427F-A9C0-CF0BEE62143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2" name="Line 13">
            <a:extLst>
              <a:ext uri="{FF2B5EF4-FFF2-40B4-BE49-F238E27FC236}">
                <a16:creationId xmlns:a16="http://schemas.microsoft.com/office/drawing/2014/main" xmlns="" id="{9F8C8EC1-5F1B-4D98-B52C-935C0F09501F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43" name="Text Box 14">
            <a:extLst>
              <a:ext uri="{FF2B5EF4-FFF2-40B4-BE49-F238E27FC236}">
                <a16:creationId xmlns:a16="http://schemas.microsoft.com/office/drawing/2014/main" xmlns="" id="{912AE6B8-A2BC-4A3C-8EDA-3B64895836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44" name="Text Box 15">
            <a:extLst>
              <a:ext uri="{FF2B5EF4-FFF2-40B4-BE49-F238E27FC236}">
                <a16:creationId xmlns:a16="http://schemas.microsoft.com/office/drawing/2014/main" xmlns="" id="{9407EE6F-FF38-4C0D-A56B-D7EE8264AB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45" name="Line 16">
            <a:extLst>
              <a:ext uri="{FF2B5EF4-FFF2-40B4-BE49-F238E27FC236}">
                <a16:creationId xmlns:a16="http://schemas.microsoft.com/office/drawing/2014/main" xmlns="" id="{74C85FF8-0DF4-4575-A35F-902C46C33E79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146" name="Group 17">
          <a:extLst>
            <a:ext uri="{FF2B5EF4-FFF2-40B4-BE49-F238E27FC236}">
              <a16:creationId xmlns:a16="http://schemas.microsoft.com/office/drawing/2014/main" xmlns="" id="{18A4D3CA-770A-450B-81D1-D207D480E8BD}"/>
            </a:ext>
          </a:extLst>
        </xdr:cNvPr>
        <xdr:cNvGrpSpPr>
          <a:grpSpLocks/>
        </xdr:cNvGrpSpPr>
      </xdr:nvGrpSpPr>
      <xdr:grpSpPr bwMode="auto">
        <a:xfrm>
          <a:off x="0" y="3971925"/>
          <a:ext cx="171450" cy="342900"/>
          <a:chOff x="0" y="0"/>
          <a:chExt cx="1023" cy="255"/>
        </a:xfrm>
      </xdr:grpSpPr>
      <xdr:sp macro="" textlink="">
        <xdr:nvSpPr>
          <xdr:cNvPr id="147" name="Text Box 18">
            <a:extLst>
              <a:ext uri="{FF2B5EF4-FFF2-40B4-BE49-F238E27FC236}">
                <a16:creationId xmlns:a16="http://schemas.microsoft.com/office/drawing/2014/main" xmlns="" id="{B8B91F3A-58ED-4F12-BA72-986BC3C4DB5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148" name="Text Box 19">
            <a:extLst>
              <a:ext uri="{FF2B5EF4-FFF2-40B4-BE49-F238E27FC236}">
                <a16:creationId xmlns:a16="http://schemas.microsoft.com/office/drawing/2014/main" xmlns="" id="{26CFE8AD-5640-4809-BCD5-0159B7FF762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49" name="Text Box 20">
            <a:extLst>
              <a:ext uri="{FF2B5EF4-FFF2-40B4-BE49-F238E27FC236}">
                <a16:creationId xmlns:a16="http://schemas.microsoft.com/office/drawing/2014/main" xmlns="" id="{77475745-5D92-4C4D-89F8-53475D249E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50" name="Line 21">
            <a:extLst>
              <a:ext uri="{FF2B5EF4-FFF2-40B4-BE49-F238E27FC236}">
                <a16:creationId xmlns:a16="http://schemas.microsoft.com/office/drawing/2014/main" xmlns="" id="{24B4CEC0-425A-4F6B-938C-0B41B0B74246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1" name="Text Box 22">
            <a:extLst>
              <a:ext uri="{FF2B5EF4-FFF2-40B4-BE49-F238E27FC236}">
                <a16:creationId xmlns:a16="http://schemas.microsoft.com/office/drawing/2014/main" xmlns="" id="{7140C17F-E428-4DA1-874D-2B0B276AF0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2" name="Text Box 23">
            <a:extLst>
              <a:ext uri="{FF2B5EF4-FFF2-40B4-BE49-F238E27FC236}">
                <a16:creationId xmlns:a16="http://schemas.microsoft.com/office/drawing/2014/main" xmlns="" id="{102CA6FB-C14C-4011-A04E-240450D952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53" name="Line 24">
            <a:extLst>
              <a:ext uri="{FF2B5EF4-FFF2-40B4-BE49-F238E27FC236}">
                <a16:creationId xmlns:a16="http://schemas.microsoft.com/office/drawing/2014/main" xmlns="" id="{8C4FE8BC-4A29-4AC3-921D-5E3B3EF1E9B1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154" name="Group 1">
          <a:extLst>
            <a:ext uri="{FF2B5EF4-FFF2-40B4-BE49-F238E27FC236}">
              <a16:creationId xmlns:a16="http://schemas.microsoft.com/office/drawing/2014/main" xmlns="" id="{F9CF0ADC-4DF4-4F30-8CBB-91CAA0998BC8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0"/>
          <a:chOff x="0" y="0"/>
          <a:chExt cx="1023" cy="255"/>
        </a:xfrm>
      </xdr:grpSpPr>
      <xdr:sp macro="" textlink="">
        <xdr:nvSpPr>
          <xdr:cNvPr id="155" name="Text Box 2">
            <a:extLst>
              <a:ext uri="{FF2B5EF4-FFF2-40B4-BE49-F238E27FC236}">
                <a16:creationId xmlns:a16="http://schemas.microsoft.com/office/drawing/2014/main" xmlns="" id="{5BE596DE-A08E-4D9E-83CF-F7783C5B12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56" name="Text Box 3">
            <a:extLst>
              <a:ext uri="{FF2B5EF4-FFF2-40B4-BE49-F238E27FC236}">
                <a16:creationId xmlns:a16="http://schemas.microsoft.com/office/drawing/2014/main" xmlns="" id="{6854E827-BBC2-4E08-9677-8DAA692A0A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57" name="Text Box 4">
            <a:extLst>
              <a:ext uri="{FF2B5EF4-FFF2-40B4-BE49-F238E27FC236}">
                <a16:creationId xmlns:a16="http://schemas.microsoft.com/office/drawing/2014/main" xmlns="" id="{B3DB62B0-612D-4165-B778-30DD9071CF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58" name="Line 5">
            <a:extLst>
              <a:ext uri="{FF2B5EF4-FFF2-40B4-BE49-F238E27FC236}">
                <a16:creationId xmlns:a16="http://schemas.microsoft.com/office/drawing/2014/main" xmlns="" id="{89ADCD56-6826-4EEE-AD9D-F0B47DB6819A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9" name="Text Box 6">
            <a:extLst>
              <a:ext uri="{FF2B5EF4-FFF2-40B4-BE49-F238E27FC236}">
                <a16:creationId xmlns:a16="http://schemas.microsoft.com/office/drawing/2014/main" xmlns="" id="{D1B17ECA-4D4A-42DB-9AAC-E73ABC20BC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0" name="Text Box 7">
            <a:extLst>
              <a:ext uri="{FF2B5EF4-FFF2-40B4-BE49-F238E27FC236}">
                <a16:creationId xmlns:a16="http://schemas.microsoft.com/office/drawing/2014/main" xmlns="" id="{AE603955-4342-4831-B0CF-D424983F86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61" name="Line 8">
            <a:extLst>
              <a:ext uri="{FF2B5EF4-FFF2-40B4-BE49-F238E27FC236}">
                <a16:creationId xmlns:a16="http://schemas.microsoft.com/office/drawing/2014/main" xmlns="" id="{692E315B-32B2-4092-B3A5-62954555E4A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162" name="Group 9">
          <a:extLst>
            <a:ext uri="{FF2B5EF4-FFF2-40B4-BE49-F238E27FC236}">
              <a16:creationId xmlns:a16="http://schemas.microsoft.com/office/drawing/2014/main" xmlns="" id="{E4C9DB3C-BF63-4A2C-AB9D-B3836886CCD8}"/>
            </a:ext>
          </a:extLst>
        </xdr:cNvPr>
        <xdr:cNvGrpSpPr>
          <a:grpSpLocks/>
        </xdr:cNvGrpSpPr>
      </xdr:nvGrpSpPr>
      <xdr:grpSpPr bwMode="auto">
        <a:xfrm>
          <a:off x="0" y="3305175"/>
          <a:ext cx="171450" cy="476250"/>
          <a:chOff x="0" y="0"/>
          <a:chExt cx="1023" cy="255"/>
        </a:xfrm>
      </xdr:grpSpPr>
      <xdr:sp macro="" textlink="">
        <xdr:nvSpPr>
          <xdr:cNvPr id="163" name="Text Box 10">
            <a:extLst>
              <a:ext uri="{FF2B5EF4-FFF2-40B4-BE49-F238E27FC236}">
                <a16:creationId xmlns:a16="http://schemas.microsoft.com/office/drawing/2014/main" xmlns="" id="{BCFDEA98-C5AC-4B51-9944-7CF5105B92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64" name="Text Box 11">
            <a:extLst>
              <a:ext uri="{FF2B5EF4-FFF2-40B4-BE49-F238E27FC236}">
                <a16:creationId xmlns:a16="http://schemas.microsoft.com/office/drawing/2014/main" xmlns="" id="{84852A2F-8109-4AAA-9816-A143BCED33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65" name="Text Box 12">
            <a:extLst>
              <a:ext uri="{FF2B5EF4-FFF2-40B4-BE49-F238E27FC236}">
                <a16:creationId xmlns:a16="http://schemas.microsoft.com/office/drawing/2014/main" xmlns="" id="{8EC7D2FD-A73B-476F-A36F-B9977CE8B5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66" name="Line 13">
            <a:extLst>
              <a:ext uri="{FF2B5EF4-FFF2-40B4-BE49-F238E27FC236}">
                <a16:creationId xmlns:a16="http://schemas.microsoft.com/office/drawing/2014/main" xmlns="" id="{0B3FA9FD-38DB-47FE-8A94-DADE3CE65A99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7" name="Text Box 14">
            <a:extLst>
              <a:ext uri="{FF2B5EF4-FFF2-40B4-BE49-F238E27FC236}">
                <a16:creationId xmlns:a16="http://schemas.microsoft.com/office/drawing/2014/main" xmlns="" id="{1A9D0436-18E6-4F10-8C40-C33C6A177C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8" name="Text Box 15">
            <a:extLst>
              <a:ext uri="{FF2B5EF4-FFF2-40B4-BE49-F238E27FC236}">
                <a16:creationId xmlns:a16="http://schemas.microsoft.com/office/drawing/2014/main" xmlns="" id="{265577BB-3FE2-4F8C-8F89-B221F595EB1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69" name="Line 16">
            <a:extLst>
              <a:ext uri="{FF2B5EF4-FFF2-40B4-BE49-F238E27FC236}">
                <a16:creationId xmlns:a16="http://schemas.microsoft.com/office/drawing/2014/main" xmlns="" id="{F14619E7-2039-49CE-9B6F-E2BF9582019A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170" name="Group 17">
          <a:extLst>
            <a:ext uri="{FF2B5EF4-FFF2-40B4-BE49-F238E27FC236}">
              <a16:creationId xmlns:a16="http://schemas.microsoft.com/office/drawing/2014/main" xmlns="" id="{455A42D1-4FC5-4ACA-9F96-5F2CF79BA6BD}"/>
            </a:ext>
          </a:extLst>
        </xdr:cNvPr>
        <xdr:cNvGrpSpPr>
          <a:grpSpLocks/>
        </xdr:cNvGrpSpPr>
      </xdr:nvGrpSpPr>
      <xdr:grpSpPr bwMode="auto">
        <a:xfrm>
          <a:off x="0" y="3971925"/>
          <a:ext cx="171450" cy="342900"/>
          <a:chOff x="0" y="0"/>
          <a:chExt cx="1023" cy="255"/>
        </a:xfrm>
      </xdr:grpSpPr>
      <xdr:sp macro="" textlink="">
        <xdr:nvSpPr>
          <xdr:cNvPr id="171" name="Text Box 18">
            <a:extLst>
              <a:ext uri="{FF2B5EF4-FFF2-40B4-BE49-F238E27FC236}">
                <a16:creationId xmlns:a16="http://schemas.microsoft.com/office/drawing/2014/main" xmlns="" id="{2A08EA25-A8E8-4235-A4CE-AA85C03907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172" name="Text Box 19">
            <a:extLst>
              <a:ext uri="{FF2B5EF4-FFF2-40B4-BE49-F238E27FC236}">
                <a16:creationId xmlns:a16="http://schemas.microsoft.com/office/drawing/2014/main" xmlns="" id="{44E927AD-FFC0-415A-B82D-C6E13D6577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73" name="Text Box 20">
            <a:extLst>
              <a:ext uri="{FF2B5EF4-FFF2-40B4-BE49-F238E27FC236}">
                <a16:creationId xmlns:a16="http://schemas.microsoft.com/office/drawing/2014/main" xmlns="" id="{7252782C-EB47-40FC-93CE-2EAC87F9B1D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74" name="Line 21">
            <a:extLst>
              <a:ext uri="{FF2B5EF4-FFF2-40B4-BE49-F238E27FC236}">
                <a16:creationId xmlns:a16="http://schemas.microsoft.com/office/drawing/2014/main" xmlns="" id="{64C27E80-890A-4FF4-AEA2-A09753F6ED8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75" name="Text Box 22">
            <a:extLst>
              <a:ext uri="{FF2B5EF4-FFF2-40B4-BE49-F238E27FC236}">
                <a16:creationId xmlns:a16="http://schemas.microsoft.com/office/drawing/2014/main" xmlns="" id="{7F1869BB-8A51-47A4-993C-1E1FCE85B4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76" name="Text Box 23">
            <a:extLst>
              <a:ext uri="{FF2B5EF4-FFF2-40B4-BE49-F238E27FC236}">
                <a16:creationId xmlns:a16="http://schemas.microsoft.com/office/drawing/2014/main" xmlns="" id="{049B75B6-4925-4F3E-B4A3-E1E04AF3A83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7" name="Line 24">
            <a:extLst>
              <a:ext uri="{FF2B5EF4-FFF2-40B4-BE49-F238E27FC236}">
                <a16:creationId xmlns:a16="http://schemas.microsoft.com/office/drawing/2014/main" xmlns="" id="{022A0FE0-4E86-44E0-A178-BC63CEE4DBF6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178" name="Group 1">
          <a:extLst>
            <a:ext uri="{FF2B5EF4-FFF2-40B4-BE49-F238E27FC236}">
              <a16:creationId xmlns:a16="http://schemas.microsoft.com/office/drawing/2014/main" xmlns="" id="{0697164C-A441-4B5F-B14B-12D1228E2396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0"/>
          <a:chOff x="0" y="0"/>
          <a:chExt cx="1023" cy="255"/>
        </a:xfrm>
      </xdr:grpSpPr>
      <xdr:sp macro="" textlink="">
        <xdr:nvSpPr>
          <xdr:cNvPr id="179" name="Text Box 2">
            <a:extLst>
              <a:ext uri="{FF2B5EF4-FFF2-40B4-BE49-F238E27FC236}">
                <a16:creationId xmlns:a16="http://schemas.microsoft.com/office/drawing/2014/main" xmlns="" id="{496ED4E8-5B9F-458B-88CF-4C22A8F80D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80" name="Text Box 3">
            <a:extLst>
              <a:ext uri="{FF2B5EF4-FFF2-40B4-BE49-F238E27FC236}">
                <a16:creationId xmlns:a16="http://schemas.microsoft.com/office/drawing/2014/main" xmlns="" id="{F6D07ADB-B16F-43B9-964D-B7FDB9976C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81" name="Text Box 4">
            <a:extLst>
              <a:ext uri="{FF2B5EF4-FFF2-40B4-BE49-F238E27FC236}">
                <a16:creationId xmlns:a16="http://schemas.microsoft.com/office/drawing/2014/main" xmlns="" id="{6C9E55DE-E6F4-437F-ABF8-CBAA4F243C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82" name="Line 5">
            <a:extLst>
              <a:ext uri="{FF2B5EF4-FFF2-40B4-BE49-F238E27FC236}">
                <a16:creationId xmlns:a16="http://schemas.microsoft.com/office/drawing/2014/main" xmlns="" id="{B02CFEC0-4565-4BFC-9F8C-C2D7ACB5EE0F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83" name="Text Box 6">
            <a:extLst>
              <a:ext uri="{FF2B5EF4-FFF2-40B4-BE49-F238E27FC236}">
                <a16:creationId xmlns:a16="http://schemas.microsoft.com/office/drawing/2014/main" xmlns="" id="{0C9E6845-3FDA-4C0B-ACB7-8F08F52832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84" name="Text Box 7">
            <a:extLst>
              <a:ext uri="{FF2B5EF4-FFF2-40B4-BE49-F238E27FC236}">
                <a16:creationId xmlns:a16="http://schemas.microsoft.com/office/drawing/2014/main" xmlns="" id="{0F7A53C0-C4F3-4DF7-80FE-3CE514DB67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85" name="Line 8">
            <a:extLst>
              <a:ext uri="{FF2B5EF4-FFF2-40B4-BE49-F238E27FC236}">
                <a16:creationId xmlns:a16="http://schemas.microsoft.com/office/drawing/2014/main" xmlns="" id="{32CD0773-1F88-47C1-A0F8-49BF3632F026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186" name="Group 9">
          <a:extLst>
            <a:ext uri="{FF2B5EF4-FFF2-40B4-BE49-F238E27FC236}">
              <a16:creationId xmlns:a16="http://schemas.microsoft.com/office/drawing/2014/main" xmlns="" id="{C3A59D4A-9704-4989-BBEE-68D73E8D9480}"/>
            </a:ext>
          </a:extLst>
        </xdr:cNvPr>
        <xdr:cNvGrpSpPr>
          <a:grpSpLocks/>
        </xdr:cNvGrpSpPr>
      </xdr:nvGrpSpPr>
      <xdr:grpSpPr bwMode="auto">
        <a:xfrm>
          <a:off x="0" y="3305175"/>
          <a:ext cx="171450" cy="476250"/>
          <a:chOff x="0" y="0"/>
          <a:chExt cx="1023" cy="255"/>
        </a:xfrm>
      </xdr:grpSpPr>
      <xdr:sp macro="" textlink="">
        <xdr:nvSpPr>
          <xdr:cNvPr id="187" name="Text Box 10">
            <a:extLst>
              <a:ext uri="{FF2B5EF4-FFF2-40B4-BE49-F238E27FC236}">
                <a16:creationId xmlns:a16="http://schemas.microsoft.com/office/drawing/2014/main" xmlns="" id="{D824EE48-09F1-469B-A090-F103732188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88" name="Text Box 11">
            <a:extLst>
              <a:ext uri="{FF2B5EF4-FFF2-40B4-BE49-F238E27FC236}">
                <a16:creationId xmlns:a16="http://schemas.microsoft.com/office/drawing/2014/main" xmlns="" id="{B4A8E602-9962-4A54-BD37-C52D220AE0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89" name="Text Box 12">
            <a:extLst>
              <a:ext uri="{FF2B5EF4-FFF2-40B4-BE49-F238E27FC236}">
                <a16:creationId xmlns:a16="http://schemas.microsoft.com/office/drawing/2014/main" xmlns="" id="{F0011AA5-30C2-4695-9980-6B4F844856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90" name="Line 13">
            <a:extLst>
              <a:ext uri="{FF2B5EF4-FFF2-40B4-BE49-F238E27FC236}">
                <a16:creationId xmlns:a16="http://schemas.microsoft.com/office/drawing/2014/main" xmlns="" id="{5E9A21E9-BC8B-45EC-9E48-5996F019B343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91" name="Text Box 14">
            <a:extLst>
              <a:ext uri="{FF2B5EF4-FFF2-40B4-BE49-F238E27FC236}">
                <a16:creationId xmlns:a16="http://schemas.microsoft.com/office/drawing/2014/main" xmlns="" id="{E42A7838-F429-4B0E-B825-E3E541C4B8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92" name="Text Box 15">
            <a:extLst>
              <a:ext uri="{FF2B5EF4-FFF2-40B4-BE49-F238E27FC236}">
                <a16:creationId xmlns:a16="http://schemas.microsoft.com/office/drawing/2014/main" xmlns="" id="{4645AA14-C023-498F-80D6-255E4722EA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93" name="Line 16">
            <a:extLst>
              <a:ext uri="{FF2B5EF4-FFF2-40B4-BE49-F238E27FC236}">
                <a16:creationId xmlns:a16="http://schemas.microsoft.com/office/drawing/2014/main" xmlns="" id="{218E8FA9-3C02-41EC-8B90-8836DFBC55A2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194" name="Group 17">
          <a:extLst>
            <a:ext uri="{FF2B5EF4-FFF2-40B4-BE49-F238E27FC236}">
              <a16:creationId xmlns:a16="http://schemas.microsoft.com/office/drawing/2014/main" xmlns="" id="{1DE44CF7-CA76-480E-9F3A-27580BC41AA4}"/>
            </a:ext>
          </a:extLst>
        </xdr:cNvPr>
        <xdr:cNvGrpSpPr>
          <a:grpSpLocks/>
        </xdr:cNvGrpSpPr>
      </xdr:nvGrpSpPr>
      <xdr:grpSpPr bwMode="auto">
        <a:xfrm>
          <a:off x="0" y="3971925"/>
          <a:ext cx="171450" cy="342900"/>
          <a:chOff x="0" y="0"/>
          <a:chExt cx="1023" cy="255"/>
        </a:xfrm>
      </xdr:grpSpPr>
      <xdr:sp macro="" textlink="">
        <xdr:nvSpPr>
          <xdr:cNvPr id="195" name="Text Box 18">
            <a:extLst>
              <a:ext uri="{FF2B5EF4-FFF2-40B4-BE49-F238E27FC236}">
                <a16:creationId xmlns:a16="http://schemas.microsoft.com/office/drawing/2014/main" xmlns="" id="{F7A52CB3-2C56-4359-B645-D21421D692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196" name="Text Box 19">
            <a:extLst>
              <a:ext uri="{FF2B5EF4-FFF2-40B4-BE49-F238E27FC236}">
                <a16:creationId xmlns:a16="http://schemas.microsoft.com/office/drawing/2014/main" xmlns="" id="{6DBB6598-BEB0-4D54-901E-659CC963063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97" name="Text Box 20">
            <a:extLst>
              <a:ext uri="{FF2B5EF4-FFF2-40B4-BE49-F238E27FC236}">
                <a16:creationId xmlns:a16="http://schemas.microsoft.com/office/drawing/2014/main" xmlns="" id="{3F927728-6565-4BBB-B292-FCE4BCDADA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98" name="Line 21">
            <a:extLst>
              <a:ext uri="{FF2B5EF4-FFF2-40B4-BE49-F238E27FC236}">
                <a16:creationId xmlns:a16="http://schemas.microsoft.com/office/drawing/2014/main" xmlns="" id="{C89419A2-B797-48A7-BE41-189455D01064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99" name="Text Box 22">
            <a:extLst>
              <a:ext uri="{FF2B5EF4-FFF2-40B4-BE49-F238E27FC236}">
                <a16:creationId xmlns:a16="http://schemas.microsoft.com/office/drawing/2014/main" xmlns="" id="{8F586471-A51E-4114-AAFD-84DE9E51C1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0" name="Text Box 23">
            <a:extLst>
              <a:ext uri="{FF2B5EF4-FFF2-40B4-BE49-F238E27FC236}">
                <a16:creationId xmlns:a16="http://schemas.microsoft.com/office/drawing/2014/main" xmlns="" id="{7F462BAA-B08F-4CA2-BF21-777CBEAF20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01" name="Line 24">
            <a:extLst>
              <a:ext uri="{FF2B5EF4-FFF2-40B4-BE49-F238E27FC236}">
                <a16:creationId xmlns:a16="http://schemas.microsoft.com/office/drawing/2014/main" xmlns="" id="{6B0B8595-AA63-4775-9E17-1533038429C9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202" name="Group 1">
          <a:extLst>
            <a:ext uri="{FF2B5EF4-FFF2-40B4-BE49-F238E27FC236}">
              <a16:creationId xmlns:a16="http://schemas.microsoft.com/office/drawing/2014/main" xmlns="" id="{FBD8086A-49EC-4498-8CB5-7C13CBADC5AC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0"/>
          <a:chOff x="0" y="0"/>
          <a:chExt cx="1023" cy="255"/>
        </a:xfrm>
      </xdr:grpSpPr>
      <xdr:sp macro="" textlink="">
        <xdr:nvSpPr>
          <xdr:cNvPr id="203" name="Text Box 2">
            <a:extLst>
              <a:ext uri="{FF2B5EF4-FFF2-40B4-BE49-F238E27FC236}">
                <a16:creationId xmlns:a16="http://schemas.microsoft.com/office/drawing/2014/main" xmlns="" id="{E817B93C-2AB0-44A1-A6A2-34AE61E96F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04" name="Text Box 3">
            <a:extLst>
              <a:ext uri="{FF2B5EF4-FFF2-40B4-BE49-F238E27FC236}">
                <a16:creationId xmlns:a16="http://schemas.microsoft.com/office/drawing/2014/main" xmlns="" id="{76DF803A-2FD5-4134-A6C4-22CDD6E716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05" name="Text Box 4">
            <a:extLst>
              <a:ext uri="{FF2B5EF4-FFF2-40B4-BE49-F238E27FC236}">
                <a16:creationId xmlns:a16="http://schemas.microsoft.com/office/drawing/2014/main" xmlns="" id="{3996CA8A-5BD9-4252-8D1D-97DE2178B6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06" name="Line 5">
            <a:extLst>
              <a:ext uri="{FF2B5EF4-FFF2-40B4-BE49-F238E27FC236}">
                <a16:creationId xmlns:a16="http://schemas.microsoft.com/office/drawing/2014/main" xmlns="" id="{D702D240-5FA1-4CD6-B9AF-B98E24FA3E5A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7" name="Text Box 6">
            <a:extLst>
              <a:ext uri="{FF2B5EF4-FFF2-40B4-BE49-F238E27FC236}">
                <a16:creationId xmlns:a16="http://schemas.microsoft.com/office/drawing/2014/main" xmlns="" id="{54A29015-3B4D-445F-947A-A07A5A2546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8" name="Text Box 7">
            <a:extLst>
              <a:ext uri="{FF2B5EF4-FFF2-40B4-BE49-F238E27FC236}">
                <a16:creationId xmlns:a16="http://schemas.microsoft.com/office/drawing/2014/main" xmlns="" id="{0ADC167C-E42A-40E5-9BF0-1C857B15B6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09" name="Line 8">
            <a:extLst>
              <a:ext uri="{FF2B5EF4-FFF2-40B4-BE49-F238E27FC236}">
                <a16:creationId xmlns:a16="http://schemas.microsoft.com/office/drawing/2014/main" xmlns="" id="{AF6DA47E-2363-4FA4-AD60-60D8F0AF85F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210" name="Group 1">
          <a:extLst>
            <a:ext uri="{FF2B5EF4-FFF2-40B4-BE49-F238E27FC236}">
              <a16:creationId xmlns:a16="http://schemas.microsoft.com/office/drawing/2014/main" xmlns="" id="{70C8F60C-4E05-4BEC-95A3-4F01AB5814CB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0"/>
          <a:chOff x="0" y="0"/>
          <a:chExt cx="1023" cy="255"/>
        </a:xfrm>
      </xdr:grpSpPr>
      <xdr:sp macro="" textlink="">
        <xdr:nvSpPr>
          <xdr:cNvPr id="211" name="Text Box 2">
            <a:extLst>
              <a:ext uri="{FF2B5EF4-FFF2-40B4-BE49-F238E27FC236}">
                <a16:creationId xmlns:a16="http://schemas.microsoft.com/office/drawing/2014/main" xmlns="" id="{AFEC3C64-63C4-46CB-9B75-F61FCCABCD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12" name="Text Box 3">
            <a:extLst>
              <a:ext uri="{FF2B5EF4-FFF2-40B4-BE49-F238E27FC236}">
                <a16:creationId xmlns:a16="http://schemas.microsoft.com/office/drawing/2014/main" xmlns="" id="{C2D8590F-7C25-4F79-A34B-4F33722035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13" name="Text Box 4">
            <a:extLst>
              <a:ext uri="{FF2B5EF4-FFF2-40B4-BE49-F238E27FC236}">
                <a16:creationId xmlns:a16="http://schemas.microsoft.com/office/drawing/2014/main" xmlns="" id="{55BB2A69-401C-4B94-8F92-8557D230CB7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14" name="Line 5">
            <a:extLst>
              <a:ext uri="{FF2B5EF4-FFF2-40B4-BE49-F238E27FC236}">
                <a16:creationId xmlns:a16="http://schemas.microsoft.com/office/drawing/2014/main" xmlns="" id="{B10FA4EA-2364-4890-9E8B-F5529E0C0214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15" name="Text Box 6">
            <a:extLst>
              <a:ext uri="{FF2B5EF4-FFF2-40B4-BE49-F238E27FC236}">
                <a16:creationId xmlns:a16="http://schemas.microsoft.com/office/drawing/2014/main" xmlns="" id="{E0333B39-4831-4BD5-890B-CF2F16B107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16" name="Text Box 7">
            <a:extLst>
              <a:ext uri="{FF2B5EF4-FFF2-40B4-BE49-F238E27FC236}">
                <a16:creationId xmlns:a16="http://schemas.microsoft.com/office/drawing/2014/main" xmlns="" id="{9E6E62D9-2DAC-45B5-BEFF-04EA61C160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17" name="Line 8">
            <a:extLst>
              <a:ext uri="{FF2B5EF4-FFF2-40B4-BE49-F238E27FC236}">
                <a16:creationId xmlns:a16="http://schemas.microsoft.com/office/drawing/2014/main" xmlns="" id="{2F259BE8-4FD4-4638-8FF8-A26BE75D909D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218" name="Group 1">
          <a:extLst>
            <a:ext uri="{FF2B5EF4-FFF2-40B4-BE49-F238E27FC236}">
              <a16:creationId xmlns:a16="http://schemas.microsoft.com/office/drawing/2014/main" xmlns="" id="{0951A954-C81D-4864-8EFA-09B6035F14AE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0"/>
          <a:chOff x="0" y="0"/>
          <a:chExt cx="1023" cy="255"/>
        </a:xfrm>
      </xdr:grpSpPr>
      <xdr:sp macro="" textlink="">
        <xdr:nvSpPr>
          <xdr:cNvPr id="219" name="Text Box 2">
            <a:extLst>
              <a:ext uri="{FF2B5EF4-FFF2-40B4-BE49-F238E27FC236}">
                <a16:creationId xmlns:a16="http://schemas.microsoft.com/office/drawing/2014/main" xmlns="" id="{BC44DF2B-A3D6-49D7-997F-E1CF75AD7D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20" name="Text Box 3">
            <a:extLst>
              <a:ext uri="{FF2B5EF4-FFF2-40B4-BE49-F238E27FC236}">
                <a16:creationId xmlns:a16="http://schemas.microsoft.com/office/drawing/2014/main" xmlns="" id="{BE387606-C51B-45F7-A063-AAD1B8C3501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21" name="Text Box 4">
            <a:extLst>
              <a:ext uri="{FF2B5EF4-FFF2-40B4-BE49-F238E27FC236}">
                <a16:creationId xmlns:a16="http://schemas.microsoft.com/office/drawing/2014/main" xmlns="" id="{42DBDD66-7E2A-4F5F-9549-B544A84357A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2" name="Line 5">
            <a:extLst>
              <a:ext uri="{FF2B5EF4-FFF2-40B4-BE49-F238E27FC236}">
                <a16:creationId xmlns:a16="http://schemas.microsoft.com/office/drawing/2014/main" xmlns="" id="{B282C19A-879E-4669-8F87-34971712F3B4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23" name="Text Box 6">
            <a:extLst>
              <a:ext uri="{FF2B5EF4-FFF2-40B4-BE49-F238E27FC236}">
                <a16:creationId xmlns:a16="http://schemas.microsoft.com/office/drawing/2014/main" xmlns="" id="{210A63BE-6C56-4A0B-B2D2-27C855D260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24" name="Text Box 7">
            <a:extLst>
              <a:ext uri="{FF2B5EF4-FFF2-40B4-BE49-F238E27FC236}">
                <a16:creationId xmlns:a16="http://schemas.microsoft.com/office/drawing/2014/main" xmlns="" id="{F0752E3F-1DA2-4294-AC95-38893D957F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25" name="Line 8">
            <a:extLst>
              <a:ext uri="{FF2B5EF4-FFF2-40B4-BE49-F238E27FC236}">
                <a16:creationId xmlns:a16="http://schemas.microsoft.com/office/drawing/2014/main" xmlns="" id="{2177F845-BAF3-4D42-BBB2-20839777BB97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226" name="Group 1">
          <a:extLst>
            <a:ext uri="{FF2B5EF4-FFF2-40B4-BE49-F238E27FC236}">
              <a16:creationId xmlns:a16="http://schemas.microsoft.com/office/drawing/2014/main" xmlns="" id="{8113AC63-95FF-490C-A17C-26C3A024071F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0"/>
          <a:chOff x="0" y="0"/>
          <a:chExt cx="1023" cy="255"/>
        </a:xfrm>
      </xdr:grpSpPr>
      <xdr:sp macro="" textlink="">
        <xdr:nvSpPr>
          <xdr:cNvPr id="227" name="Text Box 2">
            <a:extLst>
              <a:ext uri="{FF2B5EF4-FFF2-40B4-BE49-F238E27FC236}">
                <a16:creationId xmlns:a16="http://schemas.microsoft.com/office/drawing/2014/main" xmlns="" id="{F14DDAC0-3C80-47A6-8E7C-390FE75845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28" name="Text Box 3">
            <a:extLst>
              <a:ext uri="{FF2B5EF4-FFF2-40B4-BE49-F238E27FC236}">
                <a16:creationId xmlns:a16="http://schemas.microsoft.com/office/drawing/2014/main" xmlns="" id="{A3C75685-9079-4DDB-B0AE-38726FC901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29" name="Text Box 4">
            <a:extLst>
              <a:ext uri="{FF2B5EF4-FFF2-40B4-BE49-F238E27FC236}">
                <a16:creationId xmlns:a16="http://schemas.microsoft.com/office/drawing/2014/main" xmlns="" id="{EBE25E68-63D9-428B-B2DE-F4EFC8FC740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30" name="Line 5">
            <a:extLst>
              <a:ext uri="{FF2B5EF4-FFF2-40B4-BE49-F238E27FC236}">
                <a16:creationId xmlns:a16="http://schemas.microsoft.com/office/drawing/2014/main" xmlns="" id="{4B998040-7668-47E7-9F8B-ED305BC2C601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1" name="Text Box 6">
            <a:extLst>
              <a:ext uri="{FF2B5EF4-FFF2-40B4-BE49-F238E27FC236}">
                <a16:creationId xmlns:a16="http://schemas.microsoft.com/office/drawing/2014/main" xmlns="" id="{5A0DA575-FC3A-45CA-990D-C8B10B9D2A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2" name="Text Box 7">
            <a:extLst>
              <a:ext uri="{FF2B5EF4-FFF2-40B4-BE49-F238E27FC236}">
                <a16:creationId xmlns:a16="http://schemas.microsoft.com/office/drawing/2014/main" xmlns="" id="{18BA8810-62E3-49BE-B120-667895DC84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33" name="Line 8">
            <a:extLst>
              <a:ext uri="{FF2B5EF4-FFF2-40B4-BE49-F238E27FC236}">
                <a16:creationId xmlns:a16="http://schemas.microsoft.com/office/drawing/2014/main" xmlns="" id="{F4311670-27F5-4E7F-9BA1-1DDF703A3F34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234" name="Group 1">
          <a:extLst>
            <a:ext uri="{FF2B5EF4-FFF2-40B4-BE49-F238E27FC236}">
              <a16:creationId xmlns:a16="http://schemas.microsoft.com/office/drawing/2014/main" xmlns="" id="{9322F60F-3678-455A-99D1-A9C093BAC0E2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0"/>
          <a:chOff x="0" y="0"/>
          <a:chExt cx="1023" cy="255"/>
        </a:xfrm>
      </xdr:grpSpPr>
      <xdr:sp macro="" textlink="">
        <xdr:nvSpPr>
          <xdr:cNvPr id="235" name="Text Box 2">
            <a:extLst>
              <a:ext uri="{FF2B5EF4-FFF2-40B4-BE49-F238E27FC236}">
                <a16:creationId xmlns:a16="http://schemas.microsoft.com/office/drawing/2014/main" xmlns="" id="{A095A758-B0ED-4706-839D-A90E74DFF3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36" name="Text Box 3">
            <a:extLst>
              <a:ext uri="{FF2B5EF4-FFF2-40B4-BE49-F238E27FC236}">
                <a16:creationId xmlns:a16="http://schemas.microsoft.com/office/drawing/2014/main" xmlns="" id="{73A938B9-8F09-4F9F-94D3-A0C19E1C0D8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37" name="Text Box 4">
            <a:extLst>
              <a:ext uri="{FF2B5EF4-FFF2-40B4-BE49-F238E27FC236}">
                <a16:creationId xmlns:a16="http://schemas.microsoft.com/office/drawing/2014/main" xmlns="" id="{9F921F30-6D63-4C11-A2E7-16E0497AAC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38" name="Line 5">
            <a:extLst>
              <a:ext uri="{FF2B5EF4-FFF2-40B4-BE49-F238E27FC236}">
                <a16:creationId xmlns:a16="http://schemas.microsoft.com/office/drawing/2014/main" xmlns="" id="{A490E732-07DD-4AE5-91A2-AED0E8AB7832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9" name="Text Box 6">
            <a:extLst>
              <a:ext uri="{FF2B5EF4-FFF2-40B4-BE49-F238E27FC236}">
                <a16:creationId xmlns:a16="http://schemas.microsoft.com/office/drawing/2014/main" xmlns="" id="{B1C39DA0-FF44-4BA5-ABA8-29E2ED5F40D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0" name="Text Box 7">
            <a:extLst>
              <a:ext uri="{FF2B5EF4-FFF2-40B4-BE49-F238E27FC236}">
                <a16:creationId xmlns:a16="http://schemas.microsoft.com/office/drawing/2014/main" xmlns="" id="{94FD034C-EDD0-46C2-9539-58F7A36944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41" name="Line 8">
            <a:extLst>
              <a:ext uri="{FF2B5EF4-FFF2-40B4-BE49-F238E27FC236}">
                <a16:creationId xmlns:a16="http://schemas.microsoft.com/office/drawing/2014/main" xmlns="" id="{F89D439E-30E3-465E-9CB7-B7D79FBBBC5A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242" name="Group 9">
          <a:extLst>
            <a:ext uri="{FF2B5EF4-FFF2-40B4-BE49-F238E27FC236}">
              <a16:creationId xmlns:a16="http://schemas.microsoft.com/office/drawing/2014/main" xmlns="" id="{A311196B-462E-4629-B8EA-51937D34D1A3}"/>
            </a:ext>
          </a:extLst>
        </xdr:cNvPr>
        <xdr:cNvGrpSpPr>
          <a:grpSpLocks/>
        </xdr:cNvGrpSpPr>
      </xdr:nvGrpSpPr>
      <xdr:grpSpPr bwMode="auto">
        <a:xfrm>
          <a:off x="0" y="3305175"/>
          <a:ext cx="171450" cy="476250"/>
          <a:chOff x="0" y="0"/>
          <a:chExt cx="1023" cy="255"/>
        </a:xfrm>
      </xdr:grpSpPr>
      <xdr:sp macro="" textlink="">
        <xdr:nvSpPr>
          <xdr:cNvPr id="243" name="Text Box 10">
            <a:extLst>
              <a:ext uri="{FF2B5EF4-FFF2-40B4-BE49-F238E27FC236}">
                <a16:creationId xmlns:a16="http://schemas.microsoft.com/office/drawing/2014/main" xmlns="" id="{E9D22908-8015-4DD4-8910-8989B6ADF1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244" name="Text Box 11">
            <a:extLst>
              <a:ext uri="{FF2B5EF4-FFF2-40B4-BE49-F238E27FC236}">
                <a16:creationId xmlns:a16="http://schemas.microsoft.com/office/drawing/2014/main" xmlns="" id="{5882650C-C074-4FB5-8F54-A768845524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45" name="Text Box 12">
            <a:extLst>
              <a:ext uri="{FF2B5EF4-FFF2-40B4-BE49-F238E27FC236}">
                <a16:creationId xmlns:a16="http://schemas.microsoft.com/office/drawing/2014/main" xmlns="" id="{7C300FFE-AAC0-4411-9434-E3824F7F108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46" name="Line 13">
            <a:extLst>
              <a:ext uri="{FF2B5EF4-FFF2-40B4-BE49-F238E27FC236}">
                <a16:creationId xmlns:a16="http://schemas.microsoft.com/office/drawing/2014/main" xmlns="" id="{B924F58F-DEE0-4788-9964-522BEBC9C833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7" name="Text Box 14">
            <a:extLst>
              <a:ext uri="{FF2B5EF4-FFF2-40B4-BE49-F238E27FC236}">
                <a16:creationId xmlns:a16="http://schemas.microsoft.com/office/drawing/2014/main" xmlns="" id="{6C60AAF6-12C1-487B-A128-0EDB7FAC677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8" name="Text Box 15">
            <a:extLst>
              <a:ext uri="{FF2B5EF4-FFF2-40B4-BE49-F238E27FC236}">
                <a16:creationId xmlns:a16="http://schemas.microsoft.com/office/drawing/2014/main" xmlns="" id="{07B2E540-E77D-4398-BB58-C98DBEABBA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49" name="Line 16">
            <a:extLst>
              <a:ext uri="{FF2B5EF4-FFF2-40B4-BE49-F238E27FC236}">
                <a16:creationId xmlns:a16="http://schemas.microsoft.com/office/drawing/2014/main" xmlns="" id="{AA2D1C65-C4E6-4F7F-9C76-AD39F6198C76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250" name="Group 17">
          <a:extLst>
            <a:ext uri="{FF2B5EF4-FFF2-40B4-BE49-F238E27FC236}">
              <a16:creationId xmlns:a16="http://schemas.microsoft.com/office/drawing/2014/main" xmlns="" id="{E05EF928-DCC9-4089-86C0-9E6746C7EBCD}"/>
            </a:ext>
          </a:extLst>
        </xdr:cNvPr>
        <xdr:cNvGrpSpPr>
          <a:grpSpLocks/>
        </xdr:cNvGrpSpPr>
      </xdr:nvGrpSpPr>
      <xdr:grpSpPr bwMode="auto">
        <a:xfrm>
          <a:off x="0" y="3971925"/>
          <a:ext cx="171450" cy="342900"/>
          <a:chOff x="0" y="0"/>
          <a:chExt cx="1023" cy="255"/>
        </a:xfrm>
      </xdr:grpSpPr>
      <xdr:sp macro="" textlink="">
        <xdr:nvSpPr>
          <xdr:cNvPr id="251" name="Text Box 18">
            <a:extLst>
              <a:ext uri="{FF2B5EF4-FFF2-40B4-BE49-F238E27FC236}">
                <a16:creationId xmlns:a16="http://schemas.microsoft.com/office/drawing/2014/main" xmlns="" id="{0D0B8DCD-E1A6-4102-B2DE-1332F518CF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52" name="Text Box 19">
            <a:extLst>
              <a:ext uri="{FF2B5EF4-FFF2-40B4-BE49-F238E27FC236}">
                <a16:creationId xmlns:a16="http://schemas.microsoft.com/office/drawing/2014/main" xmlns="" id="{3BC6903B-64D7-4A69-B7DE-043A8322D4A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53" name="Text Box 20">
            <a:extLst>
              <a:ext uri="{FF2B5EF4-FFF2-40B4-BE49-F238E27FC236}">
                <a16:creationId xmlns:a16="http://schemas.microsoft.com/office/drawing/2014/main" xmlns="" id="{F27EA9A9-1047-4D83-87F9-A161796F4C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54" name="Line 21">
            <a:extLst>
              <a:ext uri="{FF2B5EF4-FFF2-40B4-BE49-F238E27FC236}">
                <a16:creationId xmlns:a16="http://schemas.microsoft.com/office/drawing/2014/main" xmlns="" id="{9F5DF257-9E11-4417-A6BB-F8F8C607B31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55" name="Text Box 22">
            <a:extLst>
              <a:ext uri="{FF2B5EF4-FFF2-40B4-BE49-F238E27FC236}">
                <a16:creationId xmlns:a16="http://schemas.microsoft.com/office/drawing/2014/main" xmlns="" id="{1130651E-7769-440E-ADA2-7F808867CEF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56" name="Text Box 23">
            <a:extLst>
              <a:ext uri="{FF2B5EF4-FFF2-40B4-BE49-F238E27FC236}">
                <a16:creationId xmlns:a16="http://schemas.microsoft.com/office/drawing/2014/main" xmlns="" id="{CC444F0B-FEEC-4086-9FDD-2F77147F3B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7" name="Line 24">
            <a:extLst>
              <a:ext uri="{FF2B5EF4-FFF2-40B4-BE49-F238E27FC236}">
                <a16:creationId xmlns:a16="http://schemas.microsoft.com/office/drawing/2014/main" xmlns="" id="{919DBC4A-8D5C-478D-907A-1AEFB75966BE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258" name="Group 1">
          <a:extLst>
            <a:ext uri="{FF2B5EF4-FFF2-40B4-BE49-F238E27FC236}">
              <a16:creationId xmlns:a16="http://schemas.microsoft.com/office/drawing/2014/main" xmlns="" id="{4FA04E76-D345-457D-9A80-F2B77EB5A988}"/>
            </a:ext>
          </a:extLst>
        </xdr:cNvPr>
        <xdr:cNvGrpSpPr>
          <a:grpSpLocks/>
        </xdr:cNvGrpSpPr>
      </xdr:nvGrpSpPr>
      <xdr:grpSpPr bwMode="auto">
        <a:xfrm>
          <a:off x="0" y="3228975"/>
          <a:ext cx="171450" cy="0"/>
          <a:chOff x="0" y="0"/>
          <a:chExt cx="1023" cy="255"/>
        </a:xfrm>
      </xdr:grpSpPr>
      <xdr:sp macro="" textlink="">
        <xdr:nvSpPr>
          <xdr:cNvPr id="259" name="Text Box 2">
            <a:extLst>
              <a:ext uri="{FF2B5EF4-FFF2-40B4-BE49-F238E27FC236}">
                <a16:creationId xmlns:a16="http://schemas.microsoft.com/office/drawing/2014/main" xmlns="" id="{8E394CDB-C804-4098-BFE9-CF81184132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60" name="Text Box 3">
            <a:extLst>
              <a:ext uri="{FF2B5EF4-FFF2-40B4-BE49-F238E27FC236}">
                <a16:creationId xmlns:a16="http://schemas.microsoft.com/office/drawing/2014/main" xmlns="" id="{D38D0945-D775-49A8-9B1A-11AD1D4B81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61" name="Text Box 4">
            <a:extLst>
              <a:ext uri="{FF2B5EF4-FFF2-40B4-BE49-F238E27FC236}">
                <a16:creationId xmlns:a16="http://schemas.microsoft.com/office/drawing/2014/main" xmlns="" id="{9FD4F4B8-1B45-4415-9CE7-DE512857CB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62" name="Line 5">
            <a:extLst>
              <a:ext uri="{FF2B5EF4-FFF2-40B4-BE49-F238E27FC236}">
                <a16:creationId xmlns:a16="http://schemas.microsoft.com/office/drawing/2014/main" xmlns="" id="{B9DBBE55-6524-4822-8E07-41AE9C9E64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63" name="Text Box 6">
            <a:extLst>
              <a:ext uri="{FF2B5EF4-FFF2-40B4-BE49-F238E27FC236}">
                <a16:creationId xmlns:a16="http://schemas.microsoft.com/office/drawing/2014/main" xmlns="" id="{FAB65C0F-D6D7-483C-BA81-8643DB3C96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64" name="Text Box 7">
            <a:extLst>
              <a:ext uri="{FF2B5EF4-FFF2-40B4-BE49-F238E27FC236}">
                <a16:creationId xmlns:a16="http://schemas.microsoft.com/office/drawing/2014/main" xmlns="" id="{9E3AF6D2-D846-4A22-8C35-98C7E6E31B3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65" name="Line 8">
            <a:extLst>
              <a:ext uri="{FF2B5EF4-FFF2-40B4-BE49-F238E27FC236}">
                <a16:creationId xmlns:a16="http://schemas.microsoft.com/office/drawing/2014/main" xmlns="" id="{46A67185-409B-4131-9D78-36E4DFC2A79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266" name="Group 9">
          <a:extLst>
            <a:ext uri="{FF2B5EF4-FFF2-40B4-BE49-F238E27FC236}">
              <a16:creationId xmlns:a16="http://schemas.microsoft.com/office/drawing/2014/main" xmlns="" id="{043A3EDF-3421-4421-B8C2-931F2FBF3D8C}"/>
            </a:ext>
          </a:extLst>
        </xdr:cNvPr>
        <xdr:cNvGrpSpPr>
          <a:grpSpLocks/>
        </xdr:cNvGrpSpPr>
      </xdr:nvGrpSpPr>
      <xdr:grpSpPr bwMode="auto">
        <a:xfrm>
          <a:off x="0" y="3305175"/>
          <a:ext cx="171450" cy="476250"/>
          <a:chOff x="0" y="0"/>
          <a:chExt cx="1023" cy="255"/>
        </a:xfrm>
      </xdr:grpSpPr>
      <xdr:sp macro="" textlink="">
        <xdr:nvSpPr>
          <xdr:cNvPr id="267" name="Text Box 10">
            <a:extLst>
              <a:ext uri="{FF2B5EF4-FFF2-40B4-BE49-F238E27FC236}">
                <a16:creationId xmlns:a16="http://schemas.microsoft.com/office/drawing/2014/main" xmlns="" id="{0B3E8A10-6D99-40C6-A1AD-D74464BA72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268" name="Text Box 11">
            <a:extLst>
              <a:ext uri="{FF2B5EF4-FFF2-40B4-BE49-F238E27FC236}">
                <a16:creationId xmlns:a16="http://schemas.microsoft.com/office/drawing/2014/main" xmlns="" id="{62805EEC-0C75-4D58-A788-3078FF725A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69" name="Text Box 12">
            <a:extLst>
              <a:ext uri="{FF2B5EF4-FFF2-40B4-BE49-F238E27FC236}">
                <a16:creationId xmlns:a16="http://schemas.microsoft.com/office/drawing/2014/main" xmlns="" id="{0B1972D2-E297-43A4-8FBA-2431508B56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70" name="Line 13">
            <a:extLst>
              <a:ext uri="{FF2B5EF4-FFF2-40B4-BE49-F238E27FC236}">
                <a16:creationId xmlns:a16="http://schemas.microsoft.com/office/drawing/2014/main" xmlns="" id="{E0D109A0-AB77-4CEF-8141-9B3CA9249AE7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71" name="Text Box 14">
            <a:extLst>
              <a:ext uri="{FF2B5EF4-FFF2-40B4-BE49-F238E27FC236}">
                <a16:creationId xmlns:a16="http://schemas.microsoft.com/office/drawing/2014/main" xmlns="" id="{C23597BA-667D-4BEC-8B71-4D41F8091D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72" name="Text Box 15">
            <a:extLst>
              <a:ext uri="{FF2B5EF4-FFF2-40B4-BE49-F238E27FC236}">
                <a16:creationId xmlns:a16="http://schemas.microsoft.com/office/drawing/2014/main" xmlns="" id="{7DDD405D-4AEE-4366-A381-28653C3545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73" name="Line 16">
            <a:extLst>
              <a:ext uri="{FF2B5EF4-FFF2-40B4-BE49-F238E27FC236}">
                <a16:creationId xmlns:a16="http://schemas.microsoft.com/office/drawing/2014/main" xmlns="" id="{8D602F11-6B2D-4FD3-91F6-D23F551183CE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274" name="Group 17">
          <a:extLst>
            <a:ext uri="{FF2B5EF4-FFF2-40B4-BE49-F238E27FC236}">
              <a16:creationId xmlns:a16="http://schemas.microsoft.com/office/drawing/2014/main" xmlns="" id="{7349A7EB-B4B1-4B16-A46C-44630DF93D36}"/>
            </a:ext>
          </a:extLst>
        </xdr:cNvPr>
        <xdr:cNvGrpSpPr>
          <a:grpSpLocks/>
        </xdr:cNvGrpSpPr>
      </xdr:nvGrpSpPr>
      <xdr:grpSpPr bwMode="auto">
        <a:xfrm>
          <a:off x="0" y="3971925"/>
          <a:ext cx="171450" cy="342900"/>
          <a:chOff x="0" y="0"/>
          <a:chExt cx="1023" cy="255"/>
        </a:xfrm>
      </xdr:grpSpPr>
      <xdr:sp macro="" textlink="">
        <xdr:nvSpPr>
          <xdr:cNvPr id="275" name="Text Box 18">
            <a:extLst>
              <a:ext uri="{FF2B5EF4-FFF2-40B4-BE49-F238E27FC236}">
                <a16:creationId xmlns:a16="http://schemas.microsoft.com/office/drawing/2014/main" xmlns="" id="{BB4131AA-B86D-45EE-A2E7-11FAB6FFCB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76" name="Text Box 19">
            <a:extLst>
              <a:ext uri="{FF2B5EF4-FFF2-40B4-BE49-F238E27FC236}">
                <a16:creationId xmlns:a16="http://schemas.microsoft.com/office/drawing/2014/main" xmlns="" id="{89F6282E-E503-4807-82DB-1B2536DE3B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77" name="Text Box 20">
            <a:extLst>
              <a:ext uri="{FF2B5EF4-FFF2-40B4-BE49-F238E27FC236}">
                <a16:creationId xmlns:a16="http://schemas.microsoft.com/office/drawing/2014/main" xmlns="" id="{3EF4E3FF-5D26-4598-88A7-260574C53A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78" name="Line 21">
            <a:extLst>
              <a:ext uri="{FF2B5EF4-FFF2-40B4-BE49-F238E27FC236}">
                <a16:creationId xmlns:a16="http://schemas.microsoft.com/office/drawing/2014/main" xmlns="" id="{B6D29A24-D6F3-406C-AAC2-8EF2A43BE71C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79" name="Text Box 22">
            <a:extLst>
              <a:ext uri="{FF2B5EF4-FFF2-40B4-BE49-F238E27FC236}">
                <a16:creationId xmlns:a16="http://schemas.microsoft.com/office/drawing/2014/main" xmlns="" id="{846F5E81-F97B-4BA9-AC2A-4E5DD60191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80" name="Text Box 23">
            <a:extLst>
              <a:ext uri="{FF2B5EF4-FFF2-40B4-BE49-F238E27FC236}">
                <a16:creationId xmlns:a16="http://schemas.microsoft.com/office/drawing/2014/main" xmlns="" id="{514A577E-464B-4F63-940C-354BB5AC3A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81" name="Line 24">
            <a:extLst>
              <a:ext uri="{FF2B5EF4-FFF2-40B4-BE49-F238E27FC236}">
                <a16:creationId xmlns:a16="http://schemas.microsoft.com/office/drawing/2014/main" xmlns="" id="{A4BB8677-8AD8-4A54-8972-3683208DE9A3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436</v>
      </c>
      <c r="B1" t="s">
        <v>437</v>
      </c>
    </row>
    <row r="2" spans="1:2" x14ac:dyDescent="0.2">
      <c r="A2" t="s">
        <v>438</v>
      </c>
      <c r="B2" t="s">
        <v>439</v>
      </c>
    </row>
    <row r="3" spans="1:2" x14ac:dyDescent="0.2">
      <c r="A3" t="s">
        <v>440</v>
      </c>
      <c r="B3" t="s">
        <v>0</v>
      </c>
    </row>
    <row r="4" spans="1:2" x14ac:dyDescent="0.2">
      <c r="A4" t="s">
        <v>441</v>
      </c>
      <c r="B4" t="s">
        <v>442</v>
      </c>
    </row>
    <row r="5" spans="1:2" x14ac:dyDescent="0.2">
      <c r="A5" t="s">
        <v>443</v>
      </c>
      <c r="B5" t="s">
        <v>444</v>
      </c>
    </row>
    <row r="6" spans="1:2" x14ac:dyDescent="0.2">
      <c r="A6" t="s">
        <v>445</v>
      </c>
      <c r="B6" t="s">
        <v>437</v>
      </c>
    </row>
    <row r="7" spans="1:2" x14ac:dyDescent="0.2">
      <c r="A7" t="s">
        <v>446</v>
      </c>
      <c r="B7" t="s">
        <v>2</v>
      </c>
    </row>
    <row r="8" spans="1:2" x14ac:dyDescent="0.2">
      <c r="A8" t="s">
        <v>447</v>
      </c>
      <c r="B8" t="s">
        <v>2</v>
      </c>
    </row>
    <row r="9" spans="1:2" x14ac:dyDescent="0.2">
      <c r="A9" t="s">
        <v>448</v>
      </c>
      <c r="B9" t="s">
        <v>449</v>
      </c>
    </row>
    <row r="10" spans="1:2" x14ac:dyDescent="0.2">
      <c r="A10" t="s">
        <v>450</v>
      </c>
      <c r="B10" t="s">
        <v>1</v>
      </c>
    </row>
    <row r="11" spans="1:2" x14ac:dyDescent="0.2">
      <c r="A11" t="s">
        <v>451</v>
      </c>
      <c r="B11" t="s">
        <v>9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4"/>
  <sheetViews>
    <sheetView tabSelected="1" zoomScale="50" zoomScaleNormal="50" workbookViewId="0">
      <selection activeCell="C227" sqref="C227"/>
    </sheetView>
  </sheetViews>
  <sheetFormatPr defaultRowHeight="26.25" x14ac:dyDescent="0.4"/>
  <cols>
    <col min="1" max="1" width="103.5703125" style="216" customWidth="1"/>
    <col min="2" max="2" width="14.7109375" style="217" customWidth="1"/>
    <col min="3" max="3" width="49.42578125" style="216" customWidth="1"/>
    <col min="4" max="4" width="42.28515625" style="216" customWidth="1"/>
    <col min="5" max="5" width="41.42578125" style="218" customWidth="1"/>
    <col min="6" max="6" width="42.85546875" style="216" customWidth="1"/>
  </cols>
  <sheetData>
    <row r="1" spans="1:6" x14ac:dyDescent="0.2">
      <c r="A1" s="139"/>
      <c r="B1" s="139"/>
      <c r="C1" s="139"/>
      <c r="D1" s="139"/>
      <c r="E1" s="140"/>
      <c r="F1" s="141"/>
    </row>
    <row r="2" spans="1:6" ht="31.5" thickBot="1" x14ac:dyDescent="0.25">
      <c r="A2" s="142" t="s">
        <v>508</v>
      </c>
      <c r="B2" s="142"/>
      <c r="C2" s="142"/>
      <c r="D2" s="142"/>
      <c r="E2" s="143"/>
      <c r="F2" s="144" t="s">
        <v>509</v>
      </c>
    </row>
    <row r="3" spans="1:6" ht="30.75" x14ac:dyDescent="0.2">
      <c r="A3" s="145"/>
      <c r="B3" s="146"/>
      <c r="C3" s="145"/>
      <c r="D3" s="145"/>
      <c r="E3" s="147" t="s">
        <v>510</v>
      </c>
      <c r="F3" s="148" t="s">
        <v>511</v>
      </c>
    </row>
    <row r="4" spans="1:6" ht="30.75" x14ac:dyDescent="0.2">
      <c r="A4" s="149" t="s">
        <v>512</v>
      </c>
      <c r="B4" s="149"/>
      <c r="C4" s="149"/>
      <c r="D4" s="149"/>
      <c r="E4" s="143" t="s">
        <v>513</v>
      </c>
      <c r="F4" s="150">
        <v>45323</v>
      </c>
    </row>
    <row r="5" spans="1:6" ht="30.75" x14ac:dyDescent="0.2">
      <c r="A5" s="151"/>
      <c r="B5" s="152"/>
      <c r="C5" s="151"/>
      <c r="D5" s="151"/>
      <c r="E5" s="143" t="s">
        <v>514</v>
      </c>
      <c r="F5" s="153" t="s">
        <v>515</v>
      </c>
    </row>
    <row r="6" spans="1:6" ht="30.75" x14ac:dyDescent="0.2">
      <c r="A6" s="154" t="s">
        <v>516</v>
      </c>
      <c r="B6" s="155" t="s">
        <v>20</v>
      </c>
      <c r="C6" s="156"/>
      <c r="D6" s="156"/>
      <c r="E6" s="143" t="s">
        <v>517</v>
      </c>
      <c r="F6" s="153" t="s">
        <v>1</v>
      </c>
    </row>
    <row r="7" spans="1:6" ht="30.75" x14ac:dyDescent="0.2">
      <c r="A7" s="157" t="s">
        <v>518</v>
      </c>
      <c r="B7" s="158" t="s">
        <v>519</v>
      </c>
      <c r="C7" s="158"/>
      <c r="D7" s="158"/>
      <c r="E7" s="143" t="s">
        <v>520</v>
      </c>
      <c r="F7" s="159" t="s">
        <v>521</v>
      </c>
    </row>
    <row r="8" spans="1:6" ht="30.75" x14ac:dyDescent="0.2">
      <c r="A8" s="154" t="s">
        <v>522</v>
      </c>
      <c r="B8" s="160"/>
      <c r="C8" s="154"/>
      <c r="D8" s="161"/>
      <c r="E8" s="143"/>
      <c r="F8" s="153"/>
    </row>
    <row r="9" spans="1:6" ht="31.5" thickBot="1" x14ac:dyDescent="0.25">
      <c r="A9" s="154" t="s">
        <v>523</v>
      </c>
      <c r="B9" s="160"/>
      <c r="C9" s="162"/>
      <c r="D9" s="161"/>
      <c r="E9" s="143" t="s">
        <v>524</v>
      </c>
      <c r="F9" s="163" t="s">
        <v>525</v>
      </c>
    </row>
    <row r="10" spans="1:6" ht="30.75" thickBot="1" x14ac:dyDescent="0.25">
      <c r="A10" s="142" t="s">
        <v>526</v>
      </c>
      <c r="B10" s="142"/>
      <c r="C10" s="142"/>
      <c r="D10" s="142"/>
      <c r="E10" s="164"/>
      <c r="F10" s="165"/>
    </row>
    <row r="11" spans="1:6" ht="12.75" x14ac:dyDescent="0.2">
      <c r="A11" s="166" t="s">
        <v>3</v>
      </c>
      <c r="B11" s="167" t="s">
        <v>4</v>
      </c>
      <c r="C11" s="167" t="s">
        <v>527</v>
      </c>
      <c r="D11" s="168" t="s">
        <v>5</v>
      </c>
      <c r="E11" s="169" t="s">
        <v>6</v>
      </c>
      <c r="F11" s="170" t="s">
        <v>7</v>
      </c>
    </row>
    <row r="12" spans="1:6" ht="12.75" x14ac:dyDescent="0.2">
      <c r="A12" s="171"/>
      <c r="B12" s="172"/>
      <c r="C12" s="172"/>
      <c r="D12" s="173"/>
      <c r="E12" s="174"/>
      <c r="F12" s="175"/>
    </row>
    <row r="13" spans="1:6" ht="12.75" x14ac:dyDescent="0.2">
      <c r="A13" s="171"/>
      <c r="B13" s="172"/>
      <c r="C13" s="172"/>
      <c r="D13" s="173"/>
      <c r="E13" s="174"/>
      <c r="F13" s="175"/>
    </row>
    <row r="14" spans="1:6" ht="12.75" x14ac:dyDescent="0.2">
      <c r="A14" s="171"/>
      <c r="B14" s="172"/>
      <c r="C14" s="172"/>
      <c r="D14" s="173"/>
      <c r="E14" s="174"/>
      <c r="F14" s="175"/>
    </row>
    <row r="15" spans="1:6" ht="12.75" x14ac:dyDescent="0.2">
      <c r="A15" s="171"/>
      <c r="B15" s="172"/>
      <c r="C15" s="172"/>
      <c r="D15" s="173"/>
      <c r="E15" s="174"/>
      <c r="F15" s="175"/>
    </row>
    <row r="16" spans="1:6" ht="12.75" x14ac:dyDescent="0.2">
      <c r="A16" s="171"/>
      <c r="B16" s="172"/>
      <c r="C16" s="172"/>
      <c r="D16" s="173"/>
      <c r="E16" s="174"/>
      <c r="F16" s="175"/>
    </row>
    <row r="17" spans="1:6" ht="12.75" x14ac:dyDescent="0.2">
      <c r="A17" s="176"/>
      <c r="B17" s="177"/>
      <c r="C17" s="177"/>
      <c r="D17" s="178"/>
      <c r="E17" s="179"/>
      <c r="F17" s="180"/>
    </row>
    <row r="18" spans="1:6" ht="27" thickBot="1" x14ac:dyDescent="0.25">
      <c r="A18" s="181">
        <v>1</v>
      </c>
      <c r="B18" s="182">
        <v>2</v>
      </c>
      <c r="C18" s="183">
        <v>3</v>
      </c>
      <c r="D18" s="184" t="s">
        <v>8</v>
      </c>
      <c r="E18" s="185" t="s">
        <v>9</v>
      </c>
      <c r="F18" s="186" t="s">
        <v>10</v>
      </c>
    </row>
    <row r="19" spans="1:6" ht="35.25" x14ac:dyDescent="0.2">
      <c r="A19" s="187" t="s">
        <v>528</v>
      </c>
      <c r="B19" s="188" t="s">
        <v>529</v>
      </c>
      <c r="C19" s="189" t="s">
        <v>530</v>
      </c>
      <c r="D19" s="190">
        <f>D21+D199</f>
        <v>407479600</v>
      </c>
      <c r="E19" s="191">
        <f>E21+E199</f>
        <v>10821156.030000001</v>
      </c>
      <c r="F19" s="190">
        <f>IF(OR(D19="-",IF(E19="-",0,E19)&gt;=IF(D19="-",0,D19)),"-",IF(D19="-",0,D19)-IF(E19="-",0,E19))</f>
        <v>396658443.97000003</v>
      </c>
    </row>
    <row r="20" spans="1:6" ht="30.75" x14ac:dyDescent="0.2">
      <c r="A20" s="187" t="s">
        <v>11</v>
      </c>
      <c r="B20" s="192"/>
      <c r="C20" s="193"/>
      <c r="D20" s="194"/>
      <c r="E20" s="195"/>
      <c r="F20" s="196"/>
    </row>
    <row r="21" spans="1:6" ht="35.25" x14ac:dyDescent="0.2">
      <c r="A21" s="187" t="s">
        <v>531</v>
      </c>
      <c r="B21" s="197" t="s">
        <v>529</v>
      </c>
      <c r="C21" s="198" t="s">
        <v>532</v>
      </c>
      <c r="D21" s="191">
        <f>D22+D59+D83+D121+D137+D141+D161+D185+D69</f>
        <v>185001900</v>
      </c>
      <c r="E21" s="191">
        <f>E22+E59+E83+E121+E137+E141+E161+E185+E69+E117</f>
        <v>10497128.380000001</v>
      </c>
      <c r="F21" s="199">
        <f t="shared" ref="F21:F84" si="0">IF(OR(D21="-",IF(E21="-",0,E21)&gt;=IF(D21="-",0,D21)),"-",IF(D21="-",0,D21)-IF(E21="-",0,E21))</f>
        <v>174504771.62</v>
      </c>
    </row>
    <row r="22" spans="1:6" ht="35.25" x14ac:dyDescent="0.2">
      <c r="A22" s="187" t="s">
        <v>533</v>
      </c>
      <c r="B22" s="200" t="s">
        <v>529</v>
      </c>
      <c r="C22" s="201" t="s">
        <v>534</v>
      </c>
      <c r="D22" s="202">
        <f>D23</f>
        <v>88901500</v>
      </c>
      <c r="E22" s="202">
        <f>E23</f>
        <v>3389874.8000000003</v>
      </c>
      <c r="F22" s="203">
        <f t="shared" si="0"/>
        <v>85511625.200000003</v>
      </c>
    </row>
    <row r="23" spans="1:6" ht="35.25" x14ac:dyDescent="0.2">
      <c r="A23" s="187" t="s">
        <v>535</v>
      </c>
      <c r="B23" s="200" t="s">
        <v>529</v>
      </c>
      <c r="C23" s="201" t="s">
        <v>536</v>
      </c>
      <c r="D23" s="204">
        <f>FIO+D32</f>
        <v>88901500</v>
      </c>
      <c r="E23" s="202">
        <f>E24+E32+E40+E45+E47+E50+E55+E53+E57</f>
        <v>3389874.8000000003</v>
      </c>
      <c r="F23" s="203">
        <f t="shared" si="0"/>
        <v>85511625.200000003</v>
      </c>
    </row>
    <row r="24" spans="1:6" ht="213" customHeight="1" x14ac:dyDescent="0.2">
      <c r="A24" s="187" t="s">
        <v>537</v>
      </c>
      <c r="B24" s="200" t="s">
        <v>529</v>
      </c>
      <c r="C24" s="201" t="s">
        <v>538</v>
      </c>
      <c r="D24" s="204">
        <v>88053100</v>
      </c>
      <c r="E24" s="202">
        <f>E25+E27</f>
        <v>3359393.93</v>
      </c>
      <c r="F24" s="203">
        <f t="shared" si="0"/>
        <v>84693706.069999993</v>
      </c>
    </row>
    <row r="25" spans="1:6" ht="305.25" customHeight="1" x14ac:dyDescent="0.2">
      <c r="A25" s="205" t="s">
        <v>539</v>
      </c>
      <c r="B25" s="200" t="s">
        <v>529</v>
      </c>
      <c r="C25" s="201" t="s">
        <v>540</v>
      </c>
      <c r="D25" s="204" t="s">
        <v>12</v>
      </c>
      <c r="E25" s="202">
        <v>3359393.93</v>
      </c>
      <c r="F25" s="203" t="str">
        <f t="shared" si="0"/>
        <v>-</v>
      </c>
    </row>
    <row r="26" spans="1:6" ht="237.75" hidden="1" customHeight="1" x14ac:dyDescent="0.2">
      <c r="A26" s="205" t="s">
        <v>541</v>
      </c>
      <c r="B26" s="200" t="s">
        <v>529</v>
      </c>
      <c r="C26" s="201" t="s">
        <v>542</v>
      </c>
      <c r="D26" s="204" t="s">
        <v>12</v>
      </c>
      <c r="E26" s="202">
        <v>0</v>
      </c>
      <c r="F26" s="203" t="str">
        <f t="shared" si="0"/>
        <v>-</v>
      </c>
    </row>
    <row r="27" spans="1:6" ht="294.75" hidden="1" customHeight="1" x14ac:dyDescent="0.2">
      <c r="A27" s="205" t="s">
        <v>543</v>
      </c>
      <c r="B27" s="200" t="s">
        <v>529</v>
      </c>
      <c r="C27" s="201" t="s">
        <v>544</v>
      </c>
      <c r="D27" s="204" t="s">
        <v>12</v>
      </c>
      <c r="E27" s="202">
        <v>0</v>
      </c>
      <c r="F27" s="203" t="str">
        <f t="shared" si="0"/>
        <v>-</v>
      </c>
    </row>
    <row r="28" spans="1:6" ht="237.75" hidden="1" customHeight="1" x14ac:dyDescent="0.2">
      <c r="A28" s="205" t="s">
        <v>545</v>
      </c>
      <c r="B28" s="200" t="s">
        <v>529</v>
      </c>
      <c r="C28" s="201" t="s">
        <v>546</v>
      </c>
      <c r="D28" s="204" t="s">
        <v>12</v>
      </c>
      <c r="E28" s="202">
        <v>0</v>
      </c>
      <c r="F28" s="203" t="str">
        <f t="shared" si="0"/>
        <v>-</v>
      </c>
    </row>
    <row r="29" spans="1:6" ht="240.75" hidden="1" customHeight="1" x14ac:dyDescent="0.2">
      <c r="A29" s="206" t="s">
        <v>547</v>
      </c>
      <c r="B29" s="207" t="s">
        <v>529</v>
      </c>
      <c r="C29" s="208" t="s">
        <v>546</v>
      </c>
      <c r="D29" s="202" t="s">
        <v>12</v>
      </c>
      <c r="E29" s="202">
        <v>0</v>
      </c>
      <c r="F29" s="209" t="str">
        <f t="shared" si="0"/>
        <v>-</v>
      </c>
    </row>
    <row r="30" spans="1:6" ht="35.25" hidden="1" x14ac:dyDescent="0.2">
      <c r="A30" s="206"/>
      <c r="B30" s="207"/>
      <c r="C30" s="201" t="s">
        <v>546</v>
      </c>
      <c r="D30" s="204" t="s">
        <v>12</v>
      </c>
      <c r="E30" s="202">
        <v>0</v>
      </c>
      <c r="F30" s="209" t="str">
        <f t="shared" si="0"/>
        <v>-</v>
      </c>
    </row>
    <row r="31" spans="1:6" ht="243.75" customHeight="1" x14ac:dyDescent="0.2">
      <c r="A31" s="205" t="s">
        <v>547</v>
      </c>
      <c r="B31" s="200" t="s">
        <v>529</v>
      </c>
      <c r="C31" s="201" t="s">
        <v>546</v>
      </c>
      <c r="D31" s="204" t="s">
        <v>12</v>
      </c>
      <c r="E31" s="202">
        <v>-3.43</v>
      </c>
      <c r="F31" s="209" t="str">
        <f t="shared" si="0"/>
        <v>-</v>
      </c>
    </row>
    <row r="32" spans="1:6" ht="311.25" customHeight="1" x14ac:dyDescent="0.2">
      <c r="A32" s="205" t="s">
        <v>548</v>
      </c>
      <c r="B32" s="200" t="s">
        <v>529</v>
      </c>
      <c r="C32" s="201" t="s">
        <v>549</v>
      </c>
      <c r="D32" s="204">
        <v>848400</v>
      </c>
      <c r="E32" s="202">
        <f>E33+E34+E35+E36+E37+E38+E39</f>
        <v>7033.92</v>
      </c>
      <c r="F32" s="203">
        <f t="shared" si="0"/>
        <v>841366.08</v>
      </c>
    </row>
    <row r="33" spans="1:6" ht="393" customHeight="1" x14ac:dyDescent="0.2">
      <c r="A33" s="205" t="s">
        <v>550</v>
      </c>
      <c r="B33" s="200" t="s">
        <v>529</v>
      </c>
      <c r="C33" s="201" t="s">
        <v>551</v>
      </c>
      <c r="D33" s="204" t="s">
        <v>12</v>
      </c>
      <c r="E33" s="202">
        <v>7033.92</v>
      </c>
      <c r="F33" s="203" t="str">
        <f t="shared" si="0"/>
        <v>-</v>
      </c>
    </row>
    <row r="34" spans="1:6" ht="307.5" hidden="1" x14ac:dyDescent="0.2">
      <c r="A34" s="205" t="s">
        <v>552</v>
      </c>
      <c r="B34" s="200" t="s">
        <v>529</v>
      </c>
      <c r="C34" s="201" t="s">
        <v>553</v>
      </c>
      <c r="D34" s="204" t="s">
        <v>12</v>
      </c>
      <c r="E34" s="202">
        <v>0</v>
      </c>
      <c r="F34" s="203" t="str">
        <f t="shared" si="0"/>
        <v>-</v>
      </c>
    </row>
    <row r="35" spans="1:6" ht="369" hidden="1" x14ac:dyDescent="0.2">
      <c r="A35" s="205" t="s">
        <v>554</v>
      </c>
      <c r="B35" s="200" t="s">
        <v>529</v>
      </c>
      <c r="C35" s="201" t="s">
        <v>555</v>
      </c>
      <c r="D35" s="204" t="s">
        <v>12</v>
      </c>
      <c r="E35" s="202">
        <v>0</v>
      </c>
      <c r="F35" s="203" t="str">
        <f t="shared" si="0"/>
        <v>-</v>
      </c>
    </row>
    <row r="36" spans="1:6" ht="276.75" hidden="1" x14ac:dyDescent="0.2">
      <c r="A36" s="205" t="s">
        <v>556</v>
      </c>
      <c r="B36" s="200"/>
      <c r="C36" s="201" t="s">
        <v>557</v>
      </c>
      <c r="D36" s="204" t="s">
        <v>12</v>
      </c>
      <c r="E36" s="202">
        <v>0</v>
      </c>
      <c r="F36" s="203"/>
    </row>
    <row r="37" spans="1:6" ht="369" hidden="1" x14ac:dyDescent="0.2">
      <c r="A37" s="206" t="s">
        <v>558</v>
      </c>
      <c r="B37" s="207" t="s">
        <v>529</v>
      </c>
      <c r="C37" s="208" t="s">
        <v>555</v>
      </c>
      <c r="D37" s="202" t="s">
        <v>12</v>
      </c>
      <c r="E37" s="202">
        <v>0</v>
      </c>
      <c r="F37" s="209" t="s">
        <v>12</v>
      </c>
    </row>
    <row r="38" spans="1:6" ht="369" hidden="1" x14ac:dyDescent="0.2">
      <c r="A38" s="206" t="s">
        <v>554</v>
      </c>
      <c r="B38" s="207" t="s">
        <v>529</v>
      </c>
      <c r="C38" s="208" t="s">
        <v>555</v>
      </c>
      <c r="D38" s="202" t="s">
        <v>12</v>
      </c>
      <c r="E38" s="202">
        <v>0</v>
      </c>
      <c r="F38" s="209"/>
    </row>
    <row r="39" spans="1:6" ht="276.75" hidden="1" x14ac:dyDescent="0.2">
      <c r="A39" s="206" t="s">
        <v>559</v>
      </c>
      <c r="B39" s="207" t="s">
        <v>529</v>
      </c>
      <c r="C39" s="208" t="s">
        <v>560</v>
      </c>
      <c r="D39" s="202" t="s">
        <v>12</v>
      </c>
      <c r="E39" s="202">
        <v>0</v>
      </c>
      <c r="F39" s="209"/>
    </row>
    <row r="40" spans="1:6" ht="136.5" customHeight="1" x14ac:dyDescent="0.2">
      <c r="A40" s="187" t="s">
        <v>561</v>
      </c>
      <c r="B40" s="200" t="s">
        <v>529</v>
      </c>
      <c r="C40" s="201" t="s">
        <v>562</v>
      </c>
      <c r="D40" s="204" t="s">
        <v>12</v>
      </c>
      <c r="E40" s="202">
        <f>E41+E42+E43+E44</f>
        <v>3668.0800000000004</v>
      </c>
      <c r="F40" s="203" t="str">
        <f t="shared" si="0"/>
        <v>-</v>
      </c>
    </row>
    <row r="41" spans="1:6" ht="196.5" customHeight="1" x14ac:dyDescent="0.2">
      <c r="A41" s="187" t="s">
        <v>563</v>
      </c>
      <c r="B41" s="200" t="s">
        <v>529</v>
      </c>
      <c r="C41" s="201" t="s">
        <v>564</v>
      </c>
      <c r="D41" s="204" t="s">
        <v>12</v>
      </c>
      <c r="E41" s="202">
        <v>3655.28</v>
      </c>
      <c r="F41" s="203" t="str">
        <f t="shared" si="0"/>
        <v>-</v>
      </c>
    </row>
    <row r="42" spans="1:6" ht="141" hidden="1" customHeight="1" x14ac:dyDescent="0.2">
      <c r="A42" s="187" t="s">
        <v>565</v>
      </c>
      <c r="B42" s="200" t="s">
        <v>529</v>
      </c>
      <c r="C42" s="201" t="s">
        <v>566</v>
      </c>
      <c r="D42" s="204" t="s">
        <v>12</v>
      </c>
      <c r="E42" s="202">
        <v>0</v>
      </c>
      <c r="F42" s="203" t="str">
        <f t="shared" si="0"/>
        <v>-</v>
      </c>
    </row>
    <row r="43" spans="1:6" ht="215.25" x14ac:dyDescent="0.2">
      <c r="A43" s="187" t="s">
        <v>567</v>
      </c>
      <c r="B43" s="200" t="s">
        <v>529</v>
      </c>
      <c r="C43" s="201" t="s">
        <v>568</v>
      </c>
      <c r="D43" s="204" t="s">
        <v>12</v>
      </c>
      <c r="E43" s="202">
        <v>12.8</v>
      </c>
      <c r="F43" s="203" t="str">
        <f t="shared" si="0"/>
        <v>-</v>
      </c>
    </row>
    <row r="44" spans="1:6" ht="138" hidden="1" customHeight="1" x14ac:dyDescent="0.2">
      <c r="A44" s="187" t="s">
        <v>569</v>
      </c>
      <c r="B44" s="200" t="s">
        <v>529</v>
      </c>
      <c r="C44" s="201" t="s">
        <v>570</v>
      </c>
      <c r="D44" s="204" t="s">
        <v>12</v>
      </c>
      <c r="E44" s="202">
        <v>0</v>
      </c>
      <c r="F44" s="203" t="str">
        <f t="shared" si="0"/>
        <v>-</v>
      </c>
    </row>
    <row r="45" spans="1:6" ht="153.75" hidden="1" x14ac:dyDescent="0.2">
      <c r="A45" s="210" t="s">
        <v>571</v>
      </c>
      <c r="B45" s="207" t="s">
        <v>529</v>
      </c>
      <c r="C45" s="208" t="s">
        <v>572</v>
      </c>
      <c r="D45" s="202" t="s">
        <v>12</v>
      </c>
      <c r="E45" s="202">
        <f>E46</f>
        <v>0</v>
      </c>
      <c r="F45" s="209"/>
    </row>
    <row r="46" spans="1:6" ht="246" hidden="1" x14ac:dyDescent="0.2">
      <c r="A46" s="210" t="s">
        <v>573</v>
      </c>
      <c r="B46" s="207" t="s">
        <v>529</v>
      </c>
      <c r="C46" s="208" t="s">
        <v>574</v>
      </c>
      <c r="D46" s="202" t="s">
        <v>12</v>
      </c>
      <c r="E46" s="202">
        <v>0</v>
      </c>
      <c r="F46" s="209" t="str">
        <f t="shared" si="0"/>
        <v>-</v>
      </c>
    </row>
    <row r="47" spans="1:6" ht="271.5" customHeight="1" x14ac:dyDescent="0.2">
      <c r="A47" s="210" t="s">
        <v>575</v>
      </c>
      <c r="B47" s="200" t="s">
        <v>529</v>
      </c>
      <c r="C47" s="208" t="s">
        <v>576</v>
      </c>
      <c r="D47" s="202" t="s">
        <v>12</v>
      </c>
      <c r="E47" s="202">
        <f>E48+E49</f>
        <v>9990.27</v>
      </c>
      <c r="F47" s="209" t="str">
        <f t="shared" si="0"/>
        <v>-</v>
      </c>
    </row>
    <row r="48" spans="1:6" ht="363.75" customHeight="1" x14ac:dyDescent="0.2">
      <c r="A48" s="210" t="s">
        <v>577</v>
      </c>
      <c r="B48" s="200" t="s">
        <v>529</v>
      </c>
      <c r="C48" s="208" t="s">
        <v>578</v>
      </c>
      <c r="D48" s="202" t="s">
        <v>12</v>
      </c>
      <c r="E48" s="202">
        <v>9990.27</v>
      </c>
      <c r="F48" s="209" t="str">
        <f t="shared" si="0"/>
        <v>-</v>
      </c>
    </row>
    <row r="49" spans="1:6" ht="276.75" hidden="1" x14ac:dyDescent="0.2">
      <c r="A49" s="210" t="s">
        <v>579</v>
      </c>
      <c r="B49" s="200" t="s">
        <v>529</v>
      </c>
      <c r="C49" s="208" t="s">
        <v>580</v>
      </c>
      <c r="D49" s="202" t="s">
        <v>12</v>
      </c>
      <c r="E49" s="202">
        <v>0</v>
      </c>
      <c r="F49" s="209" t="str">
        <f t="shared" si="0"/>
        <v>-</v>
      </c>
    </row>
    <row r="50" spans="1:6" ht="246" hidden="1" x14ac:dyDescent="0.2">
      <c r="A50" s="210" t="s">
        <v>581</v>
      </c>
      <c r="B50" s="200" t="s">
        <v>529</v>
      </c>
      <c r="C50" s="208" t="s">
        <v>582</v>
      </c>
      <c r="D50" s="202" t="s">
        <v>12</v>
      </c>
      <c r="E50" s="202">
        <f>E51+E52</f>
        <v>0</v>
      </c>
      <c r="F50" s="209" t="str">
        <f t="shared" si="0"/>
        <v>-</v>
      </c>
    </row>
    <row r="51" spans="1:6" ht="276.75" hidden="1" x14ac:dyDescent="0.2">
      <c r="A51" s="210" t="s">
        <v>583</v>
      </c>
      <c r="B51" s="200" t="s">
        <v>529</v>
      </c>
      <c r="C51" s="208" t="s">
        <v>584</v>
      </c>
      <c r="D51" s="202" t="s">
        <v>12</v>
      </c>
      <c r="E51" s="202">
        <v>0</v>
      </c>
      <c r="F51" s="209" t="str">
        <f t="shared" si="0"/>
        <v>-</v>
      </c>
    </row>
    <row r="52" spans="1:6" ht="338.25" hidden="1" x14ac:dyDescent="0.2">
      <c r="A52" s="210" t="s">
        <v>585</v>
      </c>
      <c r="B52" s="200" t="s">
        <v>529</v>
      </c>
      <c r="C52" s="208" t="s">
        <v>586</v>
      </c>
      <c r="D52" s="202" t="s">
        <v>12</v>
      </c>
      <c r="E52" s="202">
        <v>0</v>
      </c>
      <c r="F52" s="209" t="str">
        <f t="shared" si="0"/>
        <v>-</v>
      </c>
    </row>
    <row r="53" spans="1:6" ht="246" hidden="1" x14ac:dyDescent="0.2">
      <c r="A53" s="210" t="s">
        <v>581</v>
      </c>
      <c r="B53" s="200" t="s">
        <v>529</v>
      </c>
      <c r="C53" s="208" t="s">
        <v>582</v>
      </c>
      <c r="D53" s="202" t="s">
        <v>12</v>
      </c>
      <c r="E53" s="202">
        <f>E54</f>
        <v>0</v>
      </c>
      <c r="F53" s="209" t="str">
        <f t="shared" si="0"/>
        <v>-</v>
      </c>
    </row>
    <row r="54" spans="1:6" ht="338.25" hidden="1" x14ac:dyDescent="0.2">
      <c r="A54" s="210" t="s">
        <v>587</v>
      </c>
      <c r="B54" s="200" t="s">
        <v>529</v>
      </c>
      <c r="C54" s="208" t="s">
        <v>586</v>
      </c>
      <c r="D54" s="202" t="s">
        <v>12</v>
      </c>
      <c r="E54" s="202">
        <v>0</v>
      </c>
      <c r="F54" s="209" t="str">
        <f t="shared" si="0"/>
        <v>-</v>
      </c>
    </row>
    <row r="55" spans="1:6" ht="142.5" customHeight="1" x14ac:dyDescent="0.2">
      <c r="A55" s="210" t="s">
        <v>588</v>
      </c>
      <c r="B55" s="200" t="s">
        <v>529</v>
      </c>
      <c r="C55" s="208" t="s">
        <v>589</v>
      </c>
      <c r="D55" s="202" t="s">
        <v>12</v>
      </c>
      <c r="E55" s="202">
        <f>E56</f>
        <v>9788.6</v>
      </c>
      <c r="F55" s="209"/>
    </row>
    <row r="56" spans="1:6" ht="231.75" customHeight="1" x14ac:dyDescent="0.2">
      <c r="A56" s="210" t="s">
        <v>590</v>
      </c>
      <c r="B56" s="200" t="s">
        <v>529</v>
      </c>
      <c r="C56" s="208" t="s">
        <v>591</v>
      </c>
      <c r="D56" s="202" t="s">
        <v>12</v>
      </c>
      <c r="E56" s="202">
        <v>9788.6</v>
      </c>
      <c r="F56" s="209"/>
    </row>
    <row r="57" spans="1:6" ht="144" hidden="1" customHeight="1" x14ac:dyDescent="0.2">
      <c r="A57" s="210" t="s">
        <v>592</v>
      </c>
      <c r="B57" s="200" t="s">
        <v>529</v>
      </c>
      <c r="C57" s="208" t="s">
        <v>593</v>
      </c>
      <c r="D57" s="202" t="s">
        <v>12</v>
      </c>
      <c r="E57" s="202">
        <f>E58</f>
        <v>0</v>
      </c>
      <c r="F57" s="209"/>
    </row>
    <row r="58" spans="1:6" ht="233.25" hidden="1" customHeight="1" x14ac:dyDescent="0.2">
      <c r="A58" s="210" t="s">
        <v>594</v>
      </c>
      <c r="B58" s="200" t="s">
        <v>529</v>
      </c>
      <c r="C58" s="208" t="s">
        <v>595</v>
      </c>
      <c r="D58" s="202" t="s">
        <v>12</v>
      </c>
      <c r="E58" s="202">
        <v>0</v>
      </c>
      <c r="F58" s="209"/>
    </row>
    <row r="59" spans="1:6" ht="111.75" customHeight="1" x14ac:dyDescent="0.2">
      <c r="A59" s="187" t="s">
        <v>596</v>
      </c>
      <c r="B59" s="200" t="s">
        <v>529</v>
      </c>
      <c r="C59" s="201" t="s">
        <v>597</v>
      </c>
      <c r="D59" s="202">
        <f>D60</f>
        <v>3649200</v>
      </c>
      <c r="E59" s="202">
        <f>E60</f>
        <v>316432.42</v>
      </c>
      <c r="F59" s="203">
        <f t="shared" si="0"/>
        <v>3332767.58</v>
      </c>
    </row>
    <row r="60" spans="1:6" ht="116.25" customHeight="1" x14ac:dyDescent="0.2">
      <c r="A60" s="187" t="s">
        <v>598</v>
      </c>
      <c r="B60" s="200" t="s">
        <v>529</v>
      </c>
      <c r="C60" s="201" t="s">
        <v>599</v>
      </c>
      <c r="D60" s="202">
        <f>D61+D63+D65+D67</f>
        <v>3649200</v>
      </c>
      <c r="E60" s="202">
        <f>E61+E63+E65+E67</f>
        <v>316432.42</v>
      </c>
      <c r="F60" s="203">
        <f t="shared" si="0"/>
        <v>3332767.58</v>
      </c>
    </row>
    <row r="61" spans="1:6" ht="207" customHeight="1" x14ac:dyDescent="0.2">
      <c r="A61" s="187" t="s">
        <v>600</v>
      </c>
      <c r="B61" s="200" t="s">
        <v>529</v>
      </c>
      <c r="C61" s="201" t="s">
        <v>601</v>
      </c>
      <c r="D61" s="204">
        <f>D62</f>
        <v>1876400</v>
      </c>
      <c r="E61" s="202">
        <f>E62</f>
        <v>151091.79</v>
      </c>
      <c r="F61" s="203">
        <f t="shared" si="0"/>
        <v>1725308.21</v>
      </c>
    </row>
    <row r="62" spans="1:6" ht="307.5" x14ac:dyDescent="0.2">
      <c r="A62" s="205" t="s">
        <v>602</v>
      </c>
      <c r="B62" s="200" t="s">
        <v>529</v>
      </c>
      <c r="C62" s="201" t="s">
        <v>603</v>
      </c>
      <c r="D62" s="204">
        <v>1876400</v>
      </c>
      <c r="E62" s="202">
        <v>151091.79</v>
      </c>
      <c r="F62" s="203">
        <f t="shared" si="0"/>
        <v>1725308.21</v>
      </c>
    </row>
    <row r="63" spans="1:6" ht="231.75" customHeight="1" x14ac:dyDescent="0.2">
      <c r="A63" s="205" t="s">
        <v>604</v>
      </c>
      <c r="B63" s="200" t="s">
        <v>529</v>
      </c>
      <c r="C63" s="201" t="s">
        <v>605</v>
      </c>
      <c r="D63" s="204">
        <f>D64</f>
        <v>9900</v>
      </c>
      <c r="E63" s="202">
        <f>E64</f>
        <v>687.24</v>
      </c>
      <c r="F63" s="203">
        <f t="shared" si="0"/>
        <v>9212.76</v>
      </c>
    </row>
    <row r="64" spans="1:6" ht="338.25" x14ac:dyDescent="0.2">
      <c r="A64" s="205" t="s">
        <v>606</v>
      </c>
      <c r="B64" s="200" t="s">
        <v>529</v>
      </c>
      <c r="C64" s="201" t="s">
        <v>607</v>
      </c>
      <c r="D64" s="204">
        <v>9900</v>
      </c>
      <c r="E64" s="202">
        <v>687.24</v>
      </c>
      <c r="F64" s="203">
        <f t="shared" si="0"/>
        <v>9212.76</v>
      </c>
    </row>
    <row r="65" spans="1:6" ht="195" customHeight="1" x14ac:dyDescent="0.2">
      <c r="A65" s="187" t="s">
        <v>608</v>
      </c>
      <c r="B65" s="200" t="s">
        <v>529</v>
      </c>
      <c r="C65" s="201" t="s">
        <v>609</v>
      </c>
      <c r="D65" s="204">
        <f>D66</f>
        <v>1973500</v>
      </c>
      <c r="E65" s="202">
        <f>E66</f>
        <v>180022.39999999999</v>
      </c>
      <c r="F65" s="203">
        <f t="shared" si="0"/>
        <v>1793477.6</v>
      </c>
    </row>
    <row r="66" spans="1:6" ht="307.5" x14ac:dyDescent="0.2">
      <c r="A66" s="205" t="s">
        <v>610</v>
      </c>
      <c r="B66" s="200" t="s">
        <v>529</v>
      </c>
      <c r="C66" s="201" t="s">
        <v>611</v>
      </c>
      <c r="D66" s="204">
        <v>1973500</v>
      </c>
      <c r="E66" s="202">
        <v>180022.39999999999</v>
      </c>
      <c r="F66" s="203">
        <f t="shared" si="0"/>
        <v>1793477.6</v>
      </c>
    </row>
    <row r="67" spans="1:6" ht="193.5" customHeight="1" x14ac:dyDescent="0.2">
      <c r="A67" s="187" t="s">
        <v>612</v>
      </c>
      <c r="B67" s="200" t="s">
        <v>529</v>
      </c>
      <c r="C67" s="201" t="s">
        <v>613</v>
      </c>
      <c r="D67" s="204">
        <f>D68</f>
        <v>-210600</v>
      </c>
      <c r="E67" s="202">
        <f>E68</f>
        <v>-15369.01</v>
      </c>
      <c r="F67" s="203" t="str">
        <f t="shared" si="0"/>
        <v>-</v>
      </c>
    </row>
    <row r="68" spans="1:6" ht="307.5" x14ac:dyDescent="0.2">
      <c r="A68" s="205" t="s">
        <v>614</v>
      </c>
      <c r="B68" s="200" t="s">
        <v>529</v>
      </c>
      <c r="C68" s="201" t="s">
        <v>615</v>
      </c>
      <c r="D68" s="204">
        <v>-210600</v>
      </c>
      <c r="E68" s="202">
        <v>-15369.01</v>
      </c>
      <c r="F68" s="203" t="str">
        <f t="shared" si="0"/>
        <v>-</v>
      </c>
    </row>
    <row r="69" spans="1:6" ht="35.25" x14ac:dyDescent="0.2">
      <c r="A69" s="187" t="s">
        <v>616</v>
      </c>
      <c r="B69" s="200" t="s">
        <v>529</v>
      </c>
      <c r="C69" s="201" t="s">
        <v>617</v>
      </c>
      <c r="D69" s="204">
        <f>D70</f>
        <v>694200</v>
      </c>
      <c r="E69" s="202">
        <f>E70</f>
        <v>0</v>
      </c>
      <c r="F69" s="203">
        <f t="shared" si="0"/>
        <v>694200</v>
      </c>
    </row>
    <row r="70" spans="1:6" ht="35.25" x14ac:dyDescent="0.2">
      <c r="A70" s="187" t="s">
        <v>618</v>
      </c>
      <c r="B70" s="200" t="s">
        <v>529</v>
      </c>
      <c r="C70" s="201" t="s">
        <v>619</v>
      </c>
      <c r="D70" s="204">
        <f>D71</f>
        <v>694200</v>
      </c>
      <c r="E70" s="202">
        <f>E71+E76</f>
        <v>0</v>
      </c>
      <c r="F70" s="203">
        <f t="shared" si="0"/>
        <v>694200</v>
      </c>
    </row>
    <row r="71" spans="1:6" ht="35.25" x14ac:dyDescent="0.2">
      <c r="A71" s="187" t="s">
        <v>618</v>
      </c>
      <c r="B71" s="200" t="s">
        <v>529</v>
      </c>
      <c r="C71" s="201" t="s">
        <v>620</v>
      </c>
      <c r="D71" s="204">
        <v>694200</v>
      </c>
      <c r="E71" s="202">
        <f>E72+E73+E75+E74</f>
        <v>0</v>
      </c>
      <c r="F71" s="203">
        <f t="shared" si="0"/>
        <v>694200</v>
      </c>
    </row>
    <row r="72" spans="1:6" ht="123" hidden="1" x14ac:dyDescent="0.2">
      <c r="A72" s="187" t="s">
        <v>621</v>
      </c>
      <c r="B72" s="200" t="s">
        <v>529</v>
      </c>
      <c r="C72" s="201" t="s">
        <v>622</v>
      </c>
      <c r="D72" s="204" t="s">
        <v>12</v>
      </c>
      <c r="E72" s="202">
        <v>0</v>
      </c>
      <c r="F72" s="203" t="str">
        <f t="shared" si="0"/>
        <v>-</v>
      </c>
    </row>
    <row r="73" spans="1:6" ht="61.5" hidden="1" x14ac:dyDescent="0.2">
      <c r="A73" s="187" t="s">
        <v>623</v>
      </c>
      <c r="B73" s="200" t="s">
        <v>529</v>
      </c>
      <c r="C73" s="201" t="s">
        <v>624</v>
      </c>
      <c r="D73" s="204" t="s">
        <v>12</v>
      </c>
      <c r="E73" s="202">
        <v>0</v>
      </c>
      <c r="F73" s="203" t="str">
        <f t="shared" si="0"/>
        <v>-</v>
      </c>
    </row>
    <row r="74" spans="1:6" ht="123" hidden="1" x14ac:dyDescent="0.2">
      <c r="A74" s="187" t="s">
        <v>621</v>
      </c>
      <c r="B74" s="200" t="s">
        <v>529</v>
      </c>
      <c r="C74" s="201" t="s">
        <v>622</v>
      </c>
      <c r="D74" s="204" t="s">
        <v>12</v>
      </c>
      <c r="E74" s="202">
        <v>0</v>
      </c>
      <c r="F74" s="203"/>
    </row>
    <row r="75" spans="1:6" ht="123" hidden="1" x14ac:dyDescent="0.2">
      <c r="A75" s="187" t="s">
        <v>625</v>
      </c>
      <c r="B75" s="200" t="s">
        <v>529</v>
      </c>
      <c r="C75" s="201" t="s">
        <v>626</v>
      </c>
      <c r="D75" s="204" t="s">
        <v>12</v>
      </c>
      <c r="E75" s="202">
        <v>0</v>
      </c>
      <c r="F75" s="203" t="str">
        <f t="shared" si="0"/>
        <v>-</v>
      </c>
    </row>
    <row r="76" spans="1:6" ht="92.25" hidden="1" x14ac:dyDescent="0.2">
      <c r="A76" s="210" t="s">
        <v>627</v>
      </c>
      <c r="B76" s="207" t="s">
        <v>529</v>
      </c>
      <c r="C76" s="208" t="s">
        <v>628</v>
      </c>
      <c r="D76" s="202" t="s">
        <v>12</v>
      </c>
      <c r="E76" s="202">
        <f>E77</f>
        <v>0</v>
      </c>
      <c r="F76" s="203" t="str">
        <f t="shared" si="0"/>
        <v>-</v>
      </c>
    </row>
    <row r="77" spans="1:6" ht="92.25" hidden="1" x14ac:dyDescent="0.2">
      <c r="A77" s="187" t="s">
        <v>629</v>
      </c>
      <c r="B77" s="200" t="s">
        <v>529</v>
      </c>
      <c r="C77" s="201" t="s">
        <v>630</v>
      </c>
      <c r="D77" s="204" t="s">
        <v>12</v>
      </c>
      <c r="E77" s="202">
        <v>0</v>
      </c>
      <c r="F77" s="203" t="str">
        <f t="shared" si="0"/>
        <v>-</v>
      </c>
    </row>
    <row r="78" spans="1:6" ht="123" hidden="1" x14ac:dyDescent="0.2">
      <c r="A78" s="187" t="s">
        <v>621</v>
      </c>
      <c r="B78" s="200" t="s">
        <v>529</v>
      </c>
      <c r="C78" s="201" t="s">
        <v>622</v>
      </c>
      <c r="D78" s="204" t="s">
        <v>12</v>
      </c>
      <c r="E78" s="202">
        <v>0</v>
      </c>
      <c r="F78" s="203" t="str">
        <f t="shared" si="0"/>
        <v>-</v>
      </c>
    </row>
    <row r="79" spans="1:6" ht="61.5" hidden="1" x14ac:dyDescent="0.2">
      <c r="A79" s="187" t="s">
        <v>623</v>
      </c>
      <c r="B79" s="200" t="s">
        <v>529</v>
      </c>
      <c r="C79" s="201" t="s">
        <v>624</v>
      </c>
      <c r="D79" s="204" t="s">
        <v>12</v>
      </c>
      <c r="E79" s="202">
        <v>0</v>
      </c>
      <c r="F79" s="203" t="str">
        <f t="shared" si="0"/>
        <v>-</v>
      </c>
    </row>
    <row r="80" spans="1:6" ht="123" hidden="1" x14ac:dyDescent="0.2">
      <c r="A80" s="187" t="s">
        <v>625</v>
      </c>
      <c r="B80" s="200" t="s">
        <v>529</v>
      </c>
      <c r="C80" s="201" t="s">
        <v>631</v>
      </c>
      <c r="D80" s="204" t="s">
        <v>12</v>
      </c>
      <c r="E80" s="202">
        <v>0</v>
      </c>
      <c r="F80" s="203" t="str">
        <f t="shared" si="0"/>
        <v>-</v>
      </c>
    </row>
    <row r="81" spans="1:6" ht="61.5" hidden="1" x14ac:dyDescent="0.2">
      <c r="A81" s="187" t="s">
        <v>623</v>
      </c>
      <c r="B81" s="200" t="s">
        <v>529</v>
      </c>
      <c r="C81" s="201" t="s">
        <v>624</v>
      </c>
      <c r="D81" s="204" t="s">
        <v>12</v>
      </c>
      <c r="E81" s="202">
        <v>0</v>
      </c>
      <c r="F81" s="203" t="str">
        <f t="shared" si="0"/>
        <v>-</v>
      </c>
    </row>
    <row r="82" spans="1:6" ht="123" hidden="1" x14ac:dyDescent="0.2">
      <c r="A82" s="187" t="s">
        <v>625</v>
      </c>
      <c r="B82" s="200" t="s">
        <v>529</v>
      </c>
      <c r="C82" s="201" t="s">
        <v>631</v>
      </c>
      <c r="D82" s="204" t="s">
        <v>12</v>
      </c>
      <c r="E82" s="202">
        <v>0</v>
      </c>
      <c r="F82" s="203" t="str">
        <f t="shared" si="0"/>
        <v>-</v>
      </c>
    </row>
    <row r="83" spans="1:6" ht="39.75" customHeight="1" x14ac:dyDescent="0.2">
      <c r="A83" s="187" t="s">
        <v>632</v>
      </c>
      <c r="B83" s="200" t="s">
        <v>529</v>
      </c>
      <c r="C83" s="201" t="s">
        <v>633</v>
      </c>
      <c r="D83" s="202">
        <f>D84+D100+D90</f>
        <v>81058300</v>
      </c>
      <c r="E83" s="202">
        <f>E84+E100+E90</f>
        <v>1360696.75</v>
      </c>
      <c r="F83" s="203">
        <f t="shared" si="0"/>
        <v>79697603.25</v>
      </c>
    </row>
    <row r="84" spans="1:6" ht="48.75" customHeight="1" x14ac:dyDescent="0.2">
      <c r="A84" s="187" t="s">
        <v>634</v>
      </c>
      <c r="B84" s="200" t="s">
        <v>529</v>
      </c>
      <c r="C84" s="201" t="s">
        <v>635</v>
      </c>
      <c r="D84" s="204">
        <f>D85</f>
        <v>10868100</v>
      </c>
      <c r="E84" s="202">
        <f>E85</f>
        <v>314090.40000000002</v>
      </c>
      <c r="F84" s="203">
        <f t="shared" si="0"/>
        <v>10554009.6</v>
      </c>
    </row>
    <row r="85" spans="1:6" ht="138" customHeight="1" x14ac:dyDescent="0.2">
      <c r="A85" s="187" t="s">
        <v>636</v>
      </c>
      <c r="B85" s="200" t="s">
        <v>529</v>
      </c>
      <c r="C85" s="201" t="s">
        <v>637</v>
      </c>
      <c r="D85" s="204">
        <v>10868100</v>
      </c>
      <c r="E85" s="202">
        <f>E86+E87+E88+E89</f>
        <v>314090.40000000002</v>
      </c>
      <c r="F85" s="203">
        <f t="shared" ref="F85:F150" si="1">IF(OR(D85="-",IF(E85="-",0,E85)&gt;=IF(D85="-",0,D85)),"-",IF(D85="-",0,D85)-IF(E85="-",0,E85))</f>
        <v>10554009.6</v>
      </c>
    </row>
    <row r="86" spans="1:6" ht="215.25" x14ac:dyDescent="0.2">
      <c r="A86" s="187" t="s">
        <v>638</v>
      </c>
      <c r="B86" s="200" t="s">
        <v>529</v>
      </c>
      <c r="C86" s="201" t="s">
        <v>639</v>
      </c>
      <c r="D86" s="204" t="s">
        <v>12</v>
      </c>
      <c r="E86" s="202">
        <v>314090.40000000002</v>
      </c>
      <c r="F86" s="203" t="str">
        <f t="shared" si="1"/>
        <v>-</v>
      </c>
    </row>
    <row r="87" spans="1:6" ht="153.75" hidden="1" x14ac:dyDescent="0.2">
      <c r="A87" s="187" t="s">
        <v>640</v>
      </c>
      <c r="B87" s="200" t="s">
        <v>529</v>
      </c>
      <c r="C87" s="201" t="s">
        <v>641</v>
      </c>
      <c r="D87" s="204" t="s">
        <v>12</v>
      </c>
      <c r="E87" s="202">
        <v>0</v>
      </c>
      <c r="F87" s="203" t="str">
        <f t="shared" si="1"/>
        <v>-</v>
      </c>
    </row>
    <row r="88" spans="1:6" ht="123" hidden="1" x14ac:dyDescent="0.2">
      <c r="A88" s="210" t="s">
        <v>642</v>
      </c>
      <c r="B88" s="200" t="s">
        <v>529</v>
      </c>
      <c r="C88" s="201" t="s">
        <v>643</v>
      </c>
      <c r="D88" s="204" t="s">
        <v>12</v>
      </c>
      <c r="E88" s="202">
        <v>0</v>
      </c>
      <c r="F88" s="203" t="str">
        <f t="shared" si="1"/>
        <v>-</v>
      </c>
    </row>
    <row r="89" spans="1:6" ht="123" hidden="1" x14ac:dyDescent="0.2">
      <c r="A89" s="187" t="s">
        <v>642</v>
      </c>
      <c r="B89" s="200" t="s">
        <v>529</v>
      </c>
      <c r="C89" s="201" t="s">
        <v>644</v>
      </c>
      <c r="D89" s="204" t="s">
        <v>12</v>
      </c>
      <c r="E89" s="202">
        <v>0</v>
      </c>
      <c r="F89" s="203" t="str">
        <f t="shared" si="1"/>
        <v>-</v>
      </c>
    </row>
    <row r="90" spans="1:6" ht="35.25" x14ac:dyDescent="0.2">
      <c r="A90" s="210" t="s">
        <v>645</v>
      </c>
      <c r="B90" s="200" t="s">
        <v>529</v>
      </c>
      <c r="C90" s="201" t="s">
        <v>646</v>
      </c>
      <c r="D90" s="204">
        <f>D91+D96</f>
        <v>35272200</v>
      </c>
      <c r="E90" s="202">
        <f>E91+E96</f>
        <v>807130.22</v>
      </c>
      <c r="F90" s="203">
        <f t="shared" si="1"/>
        <v>34465069.780000001</v>
      </c>
    </row>
    <row r="91" spans="1:6" ht="35.25" x14ac:dyDescent="0.2">
      <c r="A91" s="210" t="s">
        <v>647</v>
      </c>
      <c r="B91" s="200" t="s">
        <v>529</v>
      </c>
      <c r="C91" s="201" t="s">
        <v>648</v>
      </c>
      <c r="D91" s="204">
        <v>5833600</v>
      </c>
      <c r="E91" s="202">
        <f>E92+E93+E94</f>
        <v>-1764</v>
      </c>
      <c r="F91" s="203">
        <f t="shared" si="1"/>
        <v>5835364</v>
      </c>
    </row>
    <row r="92" spans="1:6" ht="141" customHeight="1" x14ac:dyDescent="0.2">
      <c r="A92" s="210" t="s">
        <v>649</v>
      </c>
      <c r="B92" s="200" t="s">
        <v>529</v>
      </c>
      <c r="C92" s="201" t="s">
        <v>650</v>
      </c>
      <c r="D92" s="204" t="s">
        <v>12</v>
      </c>
      <c r="E92" s="202">
        <v>-1764</v>
      </c>
      <c r="F92" s="203" t="str">
        <f t="shared" si="1"/>
        <v>-</v>
      </c>
    </row>
    <row r="93" spans="1:6" ht="61.5" hidden="1" x14ac:dyDescent="0.2">
      <c r="A93" s="210" t="s">
        <v>651</v>
      </c>
      <c r="B93" s="200" t="s">
        <v>529</v>
      </c>
      <c r="C93" s="201" t="s">
        <v>652</v>
      </c>
      <c r="D93" s="204" t="s">
        <v>12</v>
      </c>
      <c r="E93" s="202">
        <v>0</v>
      </c>
      <c r="F93" s="203" t="str">
        <f t="shared" si="1"/>
        <v>-</v>
      </c>
    </row>
    <row r="94" spans="1:6" ht="61.5" hidden="1" x14ac:dyDescent="0.2">
      <c r="A94" s="210" t="s">
        <v>653</v>
      </c>
      <c r="B94" s="200"/>
      <c r="C94" s="201" t="s">
        <v>654</v>
      </c>
      <c r="D94" s="204" t="s">
        <v>12</v>
      </c>
      <c r="E94" s="202">
        <v>0</v>
      </c>
      <c r="F94" s="203" t="str">
        <f t="shared" si="1"/>
        <v>-</v>
      </c>
    </row>
    <row r="95" spans="1:6" ht="35.25" hidden="1" x14ac:dyDescent="0.2">
      <c r="A95" s="210"/>
      <c r="B95" s="200"/>
      <c r="C95" s="201"/>
      <c r="D95" s="204"/>
      <c r="E95" s="202"/>
      <c r="F95" s="203"/>
    </row>
    <row r="96" spans="1:6" ht="45.75" customHeight="1" x14ac:dyDescent="0.2">
      <c r="A96" s="210" t="s">
        <v>655</v>
      </c>
      <c r="B96" s="200" t="s">
        <v>529</v>
      </c>
      <c r="C96" s="201" t="s">
        <v>656</v>
      </c>
      <c r="D96" s="204">
        <v>29438600</v>
      </c>
      <c r="E96" s="202">
        <f>E97+E98+E99</f>
        <v>808894.22</v>
      </c>
      <c r="F96" s="203">
        <f t="shared" si="1"/>
        <v>28629705.780000001</v>
      </c>
    </row>
    <row r="97" spans="1:6" ht="138" customHeight="1" x14ac:dyDescent="0.2">
      <c r="A97" s="210" t="s">
        <v>657</v>
      </c>
      <c r="B97" s="200" t="s">
        <v>529</v>
      </c>
      <c r="C97" s="201" t="s">
        <v>658</v>
      </c>
      <c r="D97" s="204" t="s">
        <v>12</v>
      </c>
      <c r="E97" s="202">
        <v>808894.22</v>
      </c>
      <c r="F97" s="203" t="str">
        <f t="shared" si="1"/>
        <v>-</v>
      </c>
    </row>
    <row r="98" spans="1:6" ht="61.5" hidden="1" x14ac:dyDescent="0.2">
      <c r="A98" s="210" t="s">
        <v>659</v>
      </c>
      <c r="B98" s="200" t="s">
        <v>529</v>
      </c>
      <c r="C98" s="201" t="s">
        <v>660</v>
      </c>
      <c r="D98" s="204" t="s">
        <v>12</v>
      </c>
      <c r="E98" s="202">
        <v>0</v>
      </c>
      <c r="F98" s="203" t="str">
        <f t="shared" si="1"/>
        <v>-</v>
      </c>
    </row>
    <row r="99" spans="1:6" ht="123" hidden="1" x14ac:dyDescent="0.2">
      <c r="A99" s="210" t="s">
        <v>661</v>
      </c>
      <c r="B99" s="200" t="s">
        <v>529</v>
      </c>
      <c r="C99" s="201" t="s">
        <v>662</v>
      </c>
      <c r="D99" s="204" t="s">
        <v>12</v>
      </c>
      <c r="E99" s="202">
        <v>0</v>
      </c>
      <c r="F99" s="203"/>
    </row>
    <row r="100" spans="1:6" ht="35.25" x14ac:dyDescent="0.2">
      <c r="A100" s="210" t="s">
        <v>663</v>
      </c>
      <c r="B100" s="207" t="s">
        <v>529</v>
      </c>
      <c r="C100" s="208" t="s">
        <v>664</v>
      </c>
      <c r="D100" s="202">
        <f>D101+D111</f>
        <v>34918000</v>
      </c>
      <c r="E100" s="202">
        <f>E101+E111</f>
        <v>239476.13</v>
      </c>
      <c r="F100" s="209">
        <f t="shared" si="1"/>
        <v>34678523.869999997</v>
      </c>
    </row>
    <row r="101" spans="1:6" ht="35.25" x14ac:dyDescent="0.2">
      <c r="A101" s="210" t="s">
        <v>665</v>
      </c>
      <c r="B101" s="207" t="s">
        <v>529</v>
      </c>
      <c r="C101" s="208" t="s">
        <v>666</v>
      </c>
      <c r="D101" s="202">
        <f>D102</f>
        <v>18817400</v>
      </c>
      <c r="E101" s="202">
        <f>E102</f>
        <v>1990.9</v>
      </c>
      <c r="F101" s="209">
        <f t="shared" si="1"/>
        <v>18815409.100000001</v>
      </c>
    </row>
    <row r="102" spans="1:6" ht="105.75" customHeight="1" x14ac:dyDescent="0.2">
      <c r="A102" s="210" t="s">
        <v>667</v>
      </c>
      <c r="B102" s="207" t="s">
        <v>529</v>
      </c>
      <c r="C102" s="208" t="s">
        <v>668</v>
      </c>
      <c r="D102" s="202">
        <v>18817400</v>
      </c>
      <c r="E102" s="202">
        <f>E103+E104+E105+E107+E106+E108+E109+E110</f>
        <v>1990.9</v>
      </c>
      <c r="F102" s="209">
        <f t="shared" si="1"/>
        <v>18815409.100000001</v>
      </c>
    </row>
    <row r="103" spans="1:6" ht="184.5" x14ac:dyDescent="0.2">
      <c r="A103" s="210" t="s">
        <v>669</v>
      </c>
      <c r="B103" s="207" t="s">
        <v>529</v>
      </c>
      <c r="C103" s="208" t="s">
        <v>670</v>
      </c>
      <c r="D103" s="202" t="s">
        <v>12</v>
      </c>
      <c r="E103" s="202">
        <v>1990.9</v>
      </c>
      <c r="F103" s="209" t="s">
        <v>12</v>
      </c>
    </row>
    <row r="104" spans="1:6" ht="184.5" hidden="1" x14ac:dyDescent="0.2">
      <c r="A104" s="210" t="s">
        <v>669</v>
      </c>
      <c r="B104" s="207" t="s">
        <v>529</v>
      </c>
      <c r="C104" s="208" t="s">
        <v>671</v>
      </c>
      <c r="D104" s="202" t="s">
        <v>12</v>
      </c>
      <c r="E104" s="202">
        <v>0</v>
      </c>
      <c r="F104" s="209" t="s">
        <v>12</v>
      </c>
    </row>
    <row r="105" spans="1:6" ht="123" hidden="1" x14ac:dyDescent="0.2">
      <c r="A105" s="210" t="s">
        <v>672</v>
      </c>
      <c r="B105" s="207" t="s">
        <v>529</v>
      </c>
      <c r="C105" s="208" t="s">
        <v>673</v>
      </c>
      <c r="D105" s="202" t="s">
        <v>12</v>
      </c>
      <c r="E105" s="202">
        <v>0</v>
      </c>
      <c r="F105" s="209" t="s">
        <v>12</v>
      </c>
    </row>
    <row r="106" spans="1:6" ht="184.5" hidden="1" x14ac:dyDescent="0.2">
      <c r="A106" s="210" t="s">
        <v>674</v>
      </c>
      <c r="B106" s="207" t="s">
        <v>529</v>
      </c>
      <c r="C106" s="208" t="s">
        <v>675</v>
      </c>
      <c r="D106" s="202" t="s">
        <v>12</v>
      </c>
      <c r="E106" s="202">
        <v>0</v>
      </c>
      <c r="F106" s="209"/>
    </row>
    <row r="107" spans="1:6" ht="92.25" hidden="1" x14ac:dyDescent="0.2">
      <c r="A107" s="210" t="s">
        <v>676</v>
      </c>
      <c r="B107" s="207" t="s">
        <v>529</v>
      </c>
      <c r="C107" s="208" t="s">
        <v>677</v>
      </c>
      <c r="D107" s="202" t="s">
        <v>12</v>
      </c>
      <c r="E107" s="202">
        <v>0</v>
      </c>
      <c r="F107" s="209" t="s">
        <v>12</v>
      </c>
    </row>
    <row r="108" spans="1:6" ht="184.5" hidden="1" x14ac:dyDescent="0.2">
      <c r="A108" s="210" t="s">
        <v>674</v>
      </c>
      <c r="B108" s="207" t="s">
        <v>529</v>
      </c>
      <c r="C108" s="208" t="s">
        <v>675</v>
      </c>
      <c r="D108" s="202" t="s">
        <v>12</v>
      </c>
      <c r="E108" s="202">
        <v>0</v>
      </c>
      <c r="F108" s="209" t="s">
        <v>12</v>
      </c>
    </row>
    <row r="109" spans="1:6" ht="184.5" hidden="1" x14ac:dyDescent="0.2">
      <c r="A109" s="210" t="s">
        <v>674</v>
      </c>
      <c r="B109" s="207" t="s">
        <v>529</v>
      </c>
      <c r="C109" s="208" t="s">
        <v>675</v>
      </c>
      <c r="D109" s="202" t="s">
        <v>12</v>
      </c>
      <c r="E109" s="202">
        <v>0</v>
      </c>
      <c r="F109" s="209" t="s">
        <v>12</v>
      </c>
    </row>
    <row r="110" spans="1:6" ht="92.25" hidden="1" x14ac:dyDescent="0.2">
      <c r="A110" s="210" t="s">
        <v>678</v>
      </c>
      <c r="B110" s="207" t="s">
        <v>529</v>
      </c>
      <c r="C110" s="208" t="s">
        <v>677</v>
      </c>
      <c r="D110" s="202" t="s">
        <v>12</v>
      </c>
      <c r="E110" s="202">
        <v>0</v>
      </c>
      <c r="F110" s="209" t="s">
        <v>12</v>
      </c>
    </row>
    <row r="111" spans="1:6" ht="48.75" customHeight="1" x14ac:dyDescent="0.2">
      <c r="A111" s="210" t="s">
        <v>679</v>
      </c>
      <c r="B111" s="207" t="s">
        <v>529</v>
      </c>
      <c r="C111" s="208" t="s">
        <v>680</v>
      </c>
      <c r="D111" s="202">
        <f>D112</f>
        <v>16100600</v>
      </c>
      <c r="E111" s="202">
        <f>E112</f>
        <v>237485.23</v>
      </c>
      <c r="F111" s="209">
        <f t="shared" si="1"/>
        <v>15863114.77</v>
      </c>
    </row>
    <row r="112" spans="1:6" ht="107.25" customHeight="1" x14ac:dyDescent="0.2">
      <c r="A112" s="210" t="s">
        <v>681</v>
      </c>
      <c r="B112" s="207" t="s">
        <v>529</v>
      </c>
      <c r="C112" s="208" t="s">
        <v>682</v>
      </c>
      <c r="D112" s="202">
        <v>16100600</v>
      </c>
      <c r="E112" s="202">
        <f>E113+E114+E115+E116</f>
        <v>237485.23</v>
      </c>
      <c r="F112" s="209">
        <f t="shared" si="1"/>
        <v>15863114.77</v>
      </c>
    </row>
    <row r="113" spans="1:6" ht="184.5" x14ac:dyDescent="0.2">
      <c r="A113" s="210" t="s">
        <v>683</v>
      </c>
      <c r="B113" s="207" t="s">
        <v>529</v>
      </c>
      <c r="C113" s="208" t="s">
        <v>684</v>
      </c>
      <c r="D113" s="202" t="s">
        <v>12</v>
      </c>
      <c r="E113" s="202">
        <v>237485.23</v>
      </c>
      <c r="F113" s="209" t="s">
        <v>12</v>
      </c>
    </row>
    <row r="114" spans="1:6" ht="123" hidden="1" x14ac:dyDescent="0.2">
      <c r="A114" s="210" t="s">
        <v>685</v>
      </c>
      <c r="B114" s="207" t="s">
        <v>529</v>
      </c>
      <c r="C114" s="208" t="s">
        <v>686</v>
      </c>
      <c r="D114" s="202" t="s">
        <v>12</v>
      </c>
      <c r="E114" s="202">
        <v>0</v>
      </c>
      <c r="F114" s="209" t="s">
        <v>12</v>
      </c>
    </row>
    <row r="115" spans="1:6" ht="184.5" hidden="1" x14ac:dyDescent="0.2">
      <c r="A115" s="210" t="s">
        <v>687</v>
      </c>
      <c r="B115" s="207"/>
      <c r="C115" s="208" t="s">
        <v>688</v>
      </c>
      <c r="D115" s="202" t="s">
        <v>12</v>
      </c>
      <c r="E115" s="202">
        <v>0</v>
      </c>
      <c r="F115" s="209"/>
    </row>
    <row r="116" spans="1:6" ht="184.5" hidden="1" x14ac:dyDescent="0.2">
      <c r="A116" s="210" t="s">
        <v>687</v>
      </c>
      <c r="B116" s="207" t="s">
        <v>529</v>
      </c>
      <c r="C116" s="208" t="s">
        <v>688</v>
      </c>
      <c r="D116" s="202" t="s">
        <v>12</v>
      </c>
      <c r="E116" s="202">
        <v>0</v>
      </c>
      <c r="F116" s="209"/>
    </row>
    <row r="117" spans="1:6" ht="92.25" hidden="1" x14ac:dyDescent="0.2">
      <c r="A117" s="210" t="s">
        <v>689</v>
      </c>
      <c r="B117" s="207" t="s">
        <v>529</v>
      </c>
      <c r="C117" s="208" t="s">
        <v>690</v>
      </c>
      <c r="D117" s="202" t="s">
        <v>12</v>
      </c>
      <c r="E117" s="202">
        <f>E118</f>
        <v>0</v>
      </c>
      <c r="F117" s="209"/>
    </row>
    <row r="118" spans="1:6" ht="35.25" hidden="1" x14ac:dyDescent="0.2">
      <c r="A118" s="210" t="s">
        <v>691</v>
      </c>
      <c r="B118" s="207" t="s">
        <v>529</v>
      </c>
      <c r="C118" s="208" t="s">
        <v>692</v>
      </c>
      <c r="D118" s="202" t="s">
        <v>12</v>
      </c>
      <c r="E118" s="202">
        <f>E119</f>
        <v>0</v>
      </c>
      <c r="F118" s="209"/>
    </row>
    <row r="119" spans="1:6" ht="61.5" hidden="1" x14ac:dyDescent="0.2">
      <c r="A119" s="210" t="s">
        <v>693</v>
      </c>
      <c r="B119" s="207" t="s">
        <v>529</v>
      </c>
      <c r="C119" s="208" t="s">
        <v>694</v>
      </c>
      <c r="D119" s="202" t="s">
        <v>12</v>
      </c>
      <c r="E119" s="202">
        <f>E120</f>
        <v>0</v>
      </c>
      <c r="F119" s="209"/>
    </row>
    <row r="120" spans="1:6" ht="92.25" hidden="1" x14ac:dyDescent="0.2">
      <c r="A120" s="210" t="s">
        <v>695</v>
      </c>
      <c r="B120" s="207" t="s">
        <v>529</v>
      </c>
      <c r="C120" s="208" t="s">
        <v>696</v>
      </c>
      <c r="D120" s="202" t="s">
        <v>12</v>
      </c>
      <c r="E120" s="202">
        <v>0</v>
      </c>
      <c r="F120" s="209"/>
    </row>
    <row r="121" spans="1:6" ht="123" x14ac:dyDescent="0.2">
      <c r="A121" s="210" t="s">
        <v>697</v>
      </c>
      <c r="B121" s="207" t="s">
        <v>529</v>
      </c>
      <c r="C121" s="208" t="s">
        <v>698</v>
      </c>
      <c r="D121" s="202">
        <f>D122+D132+D129</f>
        <v>10562700</v>
      </c>
      <c r="E121" s="202">
        <f>E122+E132+E129</f>
        <v>2543130.73</v>
      </c>
      <c r="F121" s="209">
        <f t="shared" si="1"/>
        <v>8019569.2699999996</v>
      </c>
    </row>
    <row r="122" spans="1:6" ht="234.75" customHeight="1" x14ac:dyDescent="0.2">
      <c r="A122" s="206" t="s">
        <v>699</v>
      </c>
      <c r="B122" s="207" t="s">
        <v>529</v>
      </c>
      <c r="C122" s="208" t="s">
        <v>700</v>
      </c>
      <c r="D122" s="202">
        <f>D123+D125+D127</f>
        <v>8187800</v>
      </c>
      <c r="E122" s="202">
        <f>E123+E125+E127</f>
        <v>2196257.89</v>
      </c>
      <c r="F122" s="209">
        <f t="shared" si="1"/>
        <v>5991542.1099999994</v>
      </c>
    </row>
    <row r="123" spans="1:6" ht="168.75" customHeight="1" x14ac:dyDescent="0.2">
      <c r="A123" s="210" t="s">
        <v>701</v>
      </c>
      <c r="B123" s="207" t="s">
        <v>529</v>
      </c>
      <c r="C123" s="208" t="s">
        <v>702</v>
      </c>
      <c r="D123" s="202">
        <f>D124</f>
        <v>5429600</v>
      </c>
      <c r="E123" s="202">
        <f>E124</f>
        <v>303993.77</v>
      </c>
      <c r="F123" s="209">
        <f t="shared" si="1"/>
        <v>5125606.2300000004</v>
      </c>
    </row>
    <row r="124" spans="1:6" ht="215.25" x14ac:dyDescent="0.2">
      <c r="A124" s="206" t="s">
        <v>703</v>
      </c>
      <c r="B124" s="207" t="s">
        <v>529</v>
      </c>
      <c r="C124" s="208" t="s">
        <v>704</v>
      </c>
      <c r="D124" s="202">
        <v>5429600</v>
      </c>
      <c r="E124" s="202">
        <v>303993.77</v>
      </c>
      <c r="F124" s="209">
        <f t="shared" si="1"/>
        <v>5125606.2300000004</v>
      </c>
    </row>
    <row r="125" spans="1:6" ht="236.25" customHeight="1" x14ac:dyDescent="0.2">
      <c r="A125" s="206" t="s">
        <v>705</v>
      </c>
      <c r="B125" s="207" t="s">
        <v>529</v>
      </c>
      <c r="C125" s="208" t="s">
        <v>706</v>
      </c>
      <c r="D125" s="202">
        <f>D126</f>
        <v>500900</v>
      </c>
      <c r="E125" s="202">
        <f>E126</f>
        <v>37079.279999999999</v>
      </c>
      <c r="F125" s="209">
        <f t="shared" si="1"/>
        <v>463820.72</v>
      </c>
    </row>
    <row r="126" spans="1:6" ht="215.25" x14ac:dyDescent="0.2">
      <c r="A126" s="210" t="s">
        <v>707</v>
      </c>
      <c r="B126" s="207" t="s">
        <v>529</v>
      </c>
      <c r="C126" s="208" t="s">
        <v>708</v>
      </c>
      <c r="D126" s="202">
        <v>500900</v>
      </c>
      <c r="E126" s="202">
        <v>37079.279999999999</v>
      </c>
      <c r="F126" s="209">
        <f t="shared" si="1"/>
        <v>463820.72</v>
      </c>
    </row>
    <row r="127" spans="1:6" ht="123" x14ac:dyDescent="0.2">
      <c r="A127" s="187" t="s">
        <v>709</v>
      </c>
      <c r="B127" s="200" t="s">
        <v>529</v>
      </c>
      <c r="C127" s="201" t="s">
        <v>710</v>
      </c>
      <c r="D127" s="202">
        <f>D128</f>
        <v>2257300</v>
      </c>
      <c r="E127" s="202">
        <f>E128</f>
        <v>1855184.84</v>
      </c>
      <c r="F127" s="203">
        <f t="shared" si="1"/>
        <v>402115.15999999992</v>
      </c>
    </row>
    <row r="128" spans="1:6" ht="108.75" customHeight="1" x14ac:dyDescent="0.2">
      <c r="A128" s="187" t="s">
        <v>711</v>
      </c>
      <c r="B128" s="200" t="s">
        <v>529</v>
      </c>
      <c r="C128" s="201" t="s">
        <v>712</v>
      </c>
      <c r="D128" s="204">
        <v>2257300</v>
      </c>
      <c r="E128" s="202">
        <v>1855184.84</v>
      </c>
      <c r="F128" s="203">
        <f t="shared" si="1"/>
        <v>402115.15999999992</v>
      </c>
    </row>
    <row r="129" spans="1:6" ht="72" customHeight="1" x14ac:dyDescent="0.2">
      <c r="A129" s="187" t="s">
        <v>713</v>
      </c>
      <c r="B129" s="200" t="s">
        <v>529</v>
      </c>
      <c r="C129" s="201" t="s">
        <v>714</v>
      </c>
      <c r="D129" s="204">
        <f>D130</f>
        <v>100000</v>
      </c>
      <c r="E129" s="202">
        <f>E130</f>
        <v>0</v>
      </c>
      <c r="F129" s="203">
        <f t="shared" si="1"/>
        <v>100000</v>
      </c>
    </row>
    <row r="130" spans="1:6" ht="144" customHeight="1" x14ac:dyDescent="0.2">
      <c r="A130" s="187" t="s">
        <v>715</v>
      </c>
      <c r="B130" s="200" t="s">
        <v>529</v>
      </c>
      <c r="C130" s="201" t="s">
        <v>716</v>
      </c>
      <c r="D130" s="204">
        <f>D131</f>
        <v>100000</v>
      </c>
      <c r="E130" s="202">
        <f>E131</f>
        <v>0</v>
      </c>
      <c r="F130" s="203">
        <f t="shared" si="1"/>
        <v>100000</v>
      </c>
    </row>
    <row r="131" spans="1:6" ht="153.75" x14ac:dyDescent="0.2">
      <c r="A131" s="187" t="s">
        <v>717</v>
      </c>
      <c r="B131" s="200" t="s">
        <v>529</v>
      </c>
      <c r="C131" s="201" t="s">
        <v>718</v>
      </c>
      <c r="D131" s="204">
        <v>100000</v>
      </c>
      <c r="E131" s="202">
        <v>0</v>
      </c>
      <c r="F131" s="203">
        <f t="shared" si="1"/>
        <v>100000</v>
      </c>
    </row>
    <row r="132" spans="1:6" ht="236.25" customHeight="1" x14ac:dyDescent="0.2">
      <c r="A132" s="205" t="s">
        <v>719</v>
      </c>
      <c r="B132" s="200" t="s">
        <v>529</v>
      </c>
      <c r="C132" s="201" t="s">
        <v>720</v>
      </c>
      <c r="D132" s="204">
        <f>D133+D135</f>
        <v>2274900</v>
      </c>
      <c r="E132" s="202">
        <f>E133+E135</f>
        <v>346872.84</v>
      </c>
      <c r="F132" s="203">
        <f t="shared" si="1"/>
        <v>1928027.16</v>
      </c>
    </row>
    <row r="133" spans="1:6" ht="215.25" x14ac:dyDescent="0.2">
      <c r="A133" s="205" t="s">
        <v>721</v>
      </c>
      <c r="B133" s="200" t="s">
        <v>529</v>
      </c>
      <c r="C133" s="201" t="s">
        <v>722</v>
      </c>
      <c r="D133" s="204">
        <f>D134</f>
        <v>890000</v>
      </c>
      <c r="E133" s="202">
        <f>E134</f>
        <v>0</v>
      </c>
      <c r="F133" s="203">
        <f t="shared" si="1"/>
        <v>890000</v>
      </c>
    </row>
    <row r="134" spans="1:6" ht="210" customHeight="1" x14ac:dyDescent="0.2">
      <c r="A134" s="187" t="s">
        <v>723</v>
      </c>
      <c r="B134" s="200" t="s">
        <v>529</v>
      </c>
      <c r="C134" s="201" t="s">
        <v>724</v>
      </c>
      <c r="D134" s="204">
        <v>890000</v>
      </c>
      <c r="E134" s="202">
        <v>0</v>
      </c>
      <c r="F134" s="203">
        <f t="shared" si="1"/>
        <v>890000</v>
      </c>
    </row>
    <row r="135" spans="1:6" ht="297.75" customHeight="1" x14ac:dyDescent="0.2">
      <c r="A135" s="187" t="s">
        <v>725</v>
      </c>
      <c r="B135" s="200" t="s">
        <v>529</v>
      </c>
      <c r="C135" s="201" t="s">
        <v>726</v>
      </c>
      <c r="D135" s="204">
        <f>D136</f>
        <v>1384900</v>
      </c>
      <c r="E135" s="202">
        <f>E136</f>
        <v>346872.84</v>
      </c>
      <c r="F135" s="203">
        <f t="shared" si="1"/>
        <v>1038027.1599999999</v>
      </c>
    </row>
    <row r="136" spans="1:6" ht="276.75" x14ac:dyDescent="0.2">
      <c r="A136" s="187" t="s">
        <v>727</v>
      </c>
      <c r="B136" s="200" t="s">
        <v>529</v>
      </c>
      <c r="C136" s="201" t="s">
        <v>728</v>
      </c>
      <c r="D136" s="204">
        <v>1384900</v>
      </c>
      <c r="E136" s="202">
        <v>346872.84</v>
      </c>
      <c r="F136" s="203">
        <f t="shared" si="1"/>
        <v>1038027.1599999999</v>
      </c>
    </row>
    <row r="137" spans="1:6" ht="76.5" customHeight="1" x14ac:dyDescent="0.2">
      <c r="A137" s="187" t="s">
        <v>729</v>
      </c>
      <c r="B137" s="200" t="s">
        <v>529</v>
      </c>
      <c r="C137" s="201" t="s">
        <v>730</v>
      </c>
      <c r="D137" s="204">
        <f t="shared" ref="D137:E139" si="2">D138</f>
        <v>0</v>
      </c>
      <c r="E137" s="202">
        <f t="shared" si="2"/>
        <v>2553672.13</v>
      </c>
      <c r="F137" s="203" t="str">
        <f t="shared" si="1"/>
        <v>-</v>
      </c>
    </row>
    <row r="138" spans="1:6" ht="61.5" x14ac:dyDescent="0.2">
      <c r="A138" s="187" t="s">
        <v>731</v>
      </c>
      <c r="B138" s="200" t="s">
        <v>529</v>
      </c>
      <c r="C138" s="201" t="s">
        <v>732</v>
      </c>
      <c r="D138" s="204">
        <f t="shared" si="2"/>
        <v>0</v>
      </c>
      <c r="E138" s="202">
        <f t="shared" si="2"/>
        <v>2553672.13</v>
      </c>
      <c r="F138" s="203" t="str">
        <f t="shared" si="1"/>
        <v>-</v>
      </c>
    </row>
    <row r="139" spans="1:6" ht="61.5" x14ac:dyDescent="0.2">
      <c r="A139" s="187" t="s">
        <v>731</v>
      </c>
      <c r="B139" s="200" t="s">
        <v>529</v>
      </c>
      <c r="C139" s="201" t="s">
        <v>733</v>
      </c>
      <c r="D139" s="204">
        <f t="shared" si="2"/>
        <v>0</v>
      </c>
      <c r="E139" s="202">
        <f t="shared" si="2"/>
        <v>2553672.13</v>
      </c>
      <c r="F139" s="203" t="str">
        <f t="shared" si="1"/>
        <v>-</v>
      </c>
    </row>
    <row r="140" spans="1:6" ht="75" customHeight="1" x14ac:dyDescent="0.2">
      <c r="A140" s="187" t="s">
        <v>734</v>
      </c>
      <c r="B140" s="200" t="s">
        <v>529</v>
      </c>
      <c r="C140" s="201" t="s">
        <v>735</v>
      </c>
      <c r="D140" s="204">
        <v>0</v>
      </c>
      <c r="E140" s="202">
        <v>2553672.13</v>
      </c>
      <c r="F140" s="203" t="str">
        <f t="shared" si="1"/>
        <v>-</v>
      </c>
    </row>
    <row r="141" spans="1:6" ht="81" customHeight="1" x14ac:dyDescent="0.2">
      <c r="A141" s="187" t="s">
        <v>736</v>
      </c>
      <c r="B141" s="200" t="s">
        <v>529</v>
      </c>
      <c r="C141" s="201" t="s">
        <v>737</v>
      </c>
      <c r="D141" s="204">
        <f>D149+D156+D145+D159+D142</f>
        <v>0</v>
      </c>
      <c r="E141" s="204">
        <f>E149+E156+E145+E159+E142</f>
        <v>333296.84999999998</v>
      </c>
      <c r="F141" s="203" t="str">
        <f t="shared" si="1"/>
        <v>-</v>
      </c>
    </row>
    <row r="142" spans="1:6" ht="215.25" hidden="1" x14ac:dyDescent="0.2">
      <c r="A142" s="206" t="s">
        <v>738</v>
      </c>
      <c r="B142" s="207" t="s">
        <v>529</v>
      </c>
      <c r="C142" s="208" t="s">
        <v>739</v>
      </c>
      <c r="D142" s="202">
        <f>D143</f>
        <v>0</v>
      </c>
      <c r="E142" s="202">
        <f>E143</f>
        <v>0</v>
      </c>
      <c r="F142" s="203" t="str">
        <f t="shared" si="1"/>
        <v>-</v>
      </c>
    </row>
    <row r="143" spans="1:6" ht="246" hidden="1" x14ac:dyDescent="0.2">
      <c r="A143" s="206" t="s">
        <v>740</v>
      </c>
      <c r="B143" s="207" t="s">
        <v>529</v>
      </c>
      <c r="C143" s="208" t="s">
        <v>741</v>
      </c>
      <c r="D143" s="202">
        <f>D144</f>
        <v>0</v>
      </c>
      <c r="E143" s="202">
        <f>E144</f>
        <v>0</v>
      </c>
      <c r="F143" s="203" t="str">
        <f t="shared" si="1"/>
        <v>-</v>
      </c>
    </row>
    <row r="144" spans="1:6" ht="246" hidden="1" x14ac:dyDescent="0.2">
      <c r="A144" s="206" t="s">
        <v>742</v>
      </c>
      <c r="B144" s="207" t="s">
        <v>529</v>
      </c>
      <c r="C144" s="208" t="s">
        <v>743</v>
      </c>
      <c r="D144" s="202">
        <v>0</v>
      </c>
      <c r="E144" s="202">
        <v>0</v>
      </c>
      <c r="F144" s="203" t="str">
        <f t="shared" si="1"/>
        <v>-</v>
      </c>
    </row>
    <row r="145" spans="1:6" ht="215.25" hidden="1" x14ac:dyDescent="0.2">
      <c r="A145" s="206" t="s">
        <v>738</v>
      </c>
      <c r="B145" s="207" t="s">
        <v>529</v>
      </c>
      <c r="C145" s="208" t="s">
        <v>739</v>
      </c>
      <c r="D145" s="202">
        <f>D146</f>
        <v>0</v>
      </c>
      <c r="E145" s="202">
        <f>E146</f>
        <v>0</v>
      </c>
      <c r="F145" s="203" t="str">
        <f t="shared" si="1"/>
        <v>-</v>
      </c>
    </row>
    <row r="146" spans="1:6" ht="246" hidden="1" x14ac:dyDescent="0.2">
      <c r="A146" s="206" t="s">
        <v>740</v>
      </c>
      <c r="B146" s="207" t="s">
        <v>529</v>
      </c>
      <c r="C146" s="208" t="s">
        <v>741</v>
      </c>
      <c r="D146" s="202">
        <f>D147</f>
        <v>0</v>
      </c>
      <c r="E146" s="202">
        <f>E148+E147</f>
        <v>0</v>
      </c>
      <c r="F146" s="203" t="str">
        <f t="shared" si="1"/>
        <v>-</v>
      </c>
    </row>
    <row r="147" spans="1:6" ht="215.25" hidden="1" x14ac:dyDescent="0.2">
      <c r="A147" s="206" t="s">
        <v>744</v>
      </c>
      <c r="B147" s="207" t="s">
        <v>529</v>
      </c>
      <c r="C147" s="208" t="s">
        <v>745</v>
      </c>
      <c r="D147" s="202">
        <v>0</v>
      </c>
      <c r="E147" s="202">
        <v>0</v>
      </c>
      <c r="F147" s="203" t="str">
        <f t="shared" si="1"/>
        <v>-</v>
      </c>
    </row>
    <row r="148" spans="1:6" ht="246" hidden="1" x14ac:dyDescent="0.2">
      <c r="A148" s="206" t="s">
        <v>742</v>
      </c>
      <c r="B148" s="207" t="s">
        <v>529</v>
      </c>
      <c r="C148" s="208" t="s">
        <v>743</v>
      </c>
      <c r="D148" s="202">
        <v>0</v>
      </c>
      <c r="E148" s="202">
        <v>0</v>
      </c>
      <c r="F148" s="209" t="str">
        <f t="shared" si="1"/>
        <v>-</v>
      </c>
    </row>
    <row r="149" spans="1:6" ht="108.75" customHeight="1" x14ac:dyDescent="0.2">
      <c r="A149" s="187" t="s">
        <v>746</v>
      </c>
      <c r="B149" s="200" t="s">
        <v>529</v>
      </c>
      <c r="C149" s="201" t="s">
        <v>747</v>
      </c>
      <c r="D149" s="204">
        <f>D150+D152</f>
        <v>0</v>
      </c>
      <c r="E149" s="202">
        <f>E150+E154+E152</f>
        <v>333296.84999999998</v>
      </c>
      <c r="F149" s="203" t="str">
        <f t="shared" si="1"/>
        <v>-</v>
      </c>
    </row>
    <row r="150" spans="1:6" ht="108.75" customHeight="1" x14ac:dyDescent="0.2">
      <c r="A150" s="187" t="s">
        <v>748</v>
      </c>
      <c r="B150" s="200" t="s">
        <v>529</v>
      </c>
      <c r="C150" s="201" t="s">
        <v>749</v>
      </c>
      <c r="D150" s="204">
        <f>D151</f>
        <v>0</v>
      </c>
      <c r="E150" s="202">
        <f>E151</f>
        <v>333296.84999999998</v>
      </c>
      <c r="F150" s="203" t="str">
        <f t="shared" si="1"/>
        <v>-</v>
      </c>
    </row>
    <row r="151" spans="1:6" ht="141" customHeight="1" x14ac:dyDescent="0.2">
      <c r="A151" s="187" t="s">
        <v>750</v>
      </c>
      <c r="B151" s="200" t="s">
        <v>529</v>
      </c>
      <c r="C151" s="201" t="s">
        <v>751</v>
      </c>
      <c r="D151" s="204">
        <v>0</v>
      </c>
      <c r="E151" s="202">
        <v>333296.84999999998</v>
      </c>
      <c r="F151" s="203" t="str">
        <f t="shared" ref="F151:F220" si="3">IF(OR(D151="-",IF(E151="-",0,E151)&gt;=IF(D151="-",0,D151)),"-",IF(D151="-",0,D151)-IF(E151="-",0,E151))</f>
        <v>-</v>
      </c>
    </row>
    <row r="152" spans="1:6" ht="123" hidden="1" x14ac:dyDescent="0.2">
      <c r="A152" s="187" t="s">
        <v>752</v>
      </c>
      <c r="B152" s="200" t="s">
        <v>529</v>
      </c>
      <c r="C152" s="201" t="s">
        <v>753</v>
      </c>
      <c r="D152" s="204">
        <f>D153</f>
        <v>0</v>
      </c>
      <c r="E152" s="202">
        <f>E153</f>
        <v>0</v>
      </c>
      <c r="F152" s="203" t="s">
        <v>12</v>
      </c>
    </row>
    <row r="153" spans="1:6" ht="153.75" hidden="1" x14ac:dyDescent="0.2">
      <c r="A153" s="187" t="s">
        <v>754</v>
      </c>
      <c r="B153" s="200" t="s">
        <v>529</v>
      </c>
      <c r="C153" s="201" t="s">
        <v>755</v>
      </c>
      <c r="D153" s="204">
        <v>0</v>
      </c>
      <c r="E153" s="202">
        <v>0</v>
      </c>
      <c r="F153" s="203" t="s">
        <v>12</v>
      </c>
    </row>
    <row r="154" spans="1:6" ht="123" hidden="1" x14ac:dyDescent="0.2">
      <c r="A154" s="187" t="s">
        <v>752</v>
      </c>
      <c r="B154" s="200" t="s">
        <v>529</v>
      </c>
      <c r="C154" s="201" t="s">
        <v>753</v>
      </c>
      <c r="D154" s="204">
        <v>0</v>
      </c>
      <c r="E154" s="202">
        <f>E155</f>
        <v>0</v>
      </c>
      <c r="F154" s="203" t="s">
        <v>12</v>
      </c>
    </row>
    <row r="155" spans="1:6" ht="153.75" hidden="1" x14ac:dyDescent="0.2">
      <c r="A155" s="210" t="s">
        <v>754</v>
      </c>
      <c r="B155" s="207" t="s">
        <v>529</v>
      </c>
      <c r="C155" s="208" t="s">
        <v>755</v>
      </c>
      <c r="D155" s="202">
        <v>0</v>
      </c>
      <c r="E155" s="202">
        <v>0</v>
      </c>
      <c r="F155" s="209" t="s">
        <v>12</v>
      </c>
    </row>
    <row r="156" spans="1:6" ht="184.5" hidden="1" x14ac:dyDescent="0.2">
      <c r="A156" s="187" t="s">
        <v>756</v>
      </c>
      <c r="B156" s="200" t="s">
        <v>529</v>
      </c>
      <c r="C156" s="201" t="s">
        <v>757</v>
      </c>
      <c r="D156" s="204">
        <f>D157</f>
        <v>0</v>
      </c>
      <c r="E156" s="202">
        <f>E157</f>
        <v>0</v>
      </c>
      <c r="F156" s="203" t="str">
        <f t="shared" si="3"/>
        <v>-</v>
      </c>
    </row>
    <row r="157" spans="1:6" ht="184.5" hidden="1" x14ac:dyDescent="0.2">
      <c r="A157" s="187" t="s">
        <v>758</v>
      </c>
      <c r="B157" s="200" t="s">
        <v>529</v>
      </c>
      <c r="C157" s="201" t="s">
        <v>759</v>
      </c>
      <c r="D157" s="204">
        <f>D158</f>
        <v>0</v>
      </c>
      <c r="E157" s="202">
        <f>E158</f>
        <v>0</v>
      </c>
      <c r="F157" s="203" t="str">
        <f t="shared" si="3"/>
        <v>-</v>
      </c>
    </row>
    <row r="158" spans="1:6" ht="215.25" hidden="1" x14ac:dyDescent="0.2">
      <c r="A158" s="205" t="s">
        <v>760</v>
      </c>
      <c r="B158" s="200" t="s">
        <v>529</v>
      </c>
      <c r="C158" s="201" t="s">
        <v>761</v>
      </c>
      <c r="D158" s="204">
        <v>0</v>
      </c>
      <c r="E158" s="202">
        <v>0</v>
      </c>
      <c r="F158" s="203" t="str">
        <f t="shared" si="3"/>
        <v>-</v>
      </c>
    </row>
    <row r="159" spans="1:6" ht="92.25" hidden="1" x14ac:dyDescent="0.2">
      <c r="A159" s="205" t="s">
        <v>762</v>
      </c>
      <c r="B159" s="200" t="s">
        <v>529</v>
      </c>
      <c r="C159" s="201" t="s">
        <v>763</v>
      </c>
      <c r="D159" s="202">
        <f>D160</f>
        <v>0</v>
      </c>
      <c r="E159" s="202">
        <f>E160</f>
        <v>0</v>
      </c>
      <c r="F159" s="203" t="s">
        <v>12</v>
      </c>
    </row>
    <row r="160" spans="1:6" ht="123" hidden="1" x14ac:dyDescent="0.2">
      <c r="A160" s="205" t="s">
        <v>764</v>
      </c>
      <c r="B160" s="200" t="s">
        <v>529</v>
      </c>
      <c r="C160" s="201" t="s">
        <v>765</v>
      </c>
      <c r="D160" s="204">
        <v>0</v>
      </c>
      <c r="E160" s="202">
        <v>0</v>
      </c>
      <c r="F160" s="203" t="s">
        <v>12</v>
      </c>
    </row>
    <row r="161" spans="1:6" ht="61.5" x14ac:dyDescent="0.2">
      <c r="A161" s="187" t="s">
        <v>766</v>
      </c>
      <c r="B161" s="200" t="s">
        <v>529</v>
      </c>
      <c r="C161" s="201" t="s">
        <v>767</v>
      </c>
      <c r="D161" s="204">
        <f>D165+D167+D179</f>
        <v>136000</v>
      </c>
      <c r="E161" s="204">
        <f>E165+E167+E179</f>
        <v>500.02</v>
      </c>
      <c r="F161" s="203">
        <f t="shared" si="3"/>
        <v>135499.98000000001</v>
      </c>
    </row>
    <row r="162" spans="1:6" ht="171.75" hidden="1" customHeight="1" x14ac:dyDescent="0.2">
      <c r="A162" s="187" t="s">
        <v>768</v>
      </c>
      <c r="B162" s="200" t="s">
        <v>529</v>
      </c>
      <c r="C162" s="201" t="s">
        <v>769</v>
      </c>
      <c r="D162" s="204" t="s">
        <v>12</v>
      </c>
      <c r="E162" s="202">
        <v>0</v>
      </c>
      <c r="F162" s="203" t="str">
        <f t="shared" si="3"/>
        <v>-</v>
      </c>
    </row>
    <row r="163" spans="1:6" ht="153.75" hidden="1" x14ac:dyDescent="0.2">
      <c r="A163" s="187" t="s">
        <v>770</v>
      </c>
      <c r="B163" s="200" t="s">
        <v>529</v>
      </c>
      <c r="C163" s="201" t="s">
        <v>771</v>
      </c>
      <c r="D163" s="204" t="s">
        <v>12</v>
      </c>
      <c r="E163" s="202">
        <v>0</v>
      </c>
      <c r="F163" s="203" t="str">
        <f t="shared" si="3"/>
        <v>-</v>
      </c>
    </row>
    <row r="164" spans="1:6" ht="276.75" hidden="1" x14ac:dyDescent="0.2">
      <c r="A164" s="187" t="s">
        <v>772</v>
      </c>
      <c r="B164" s="200" t="s">
        <v>529</v>
      </c>
      <c r="C164" s="201" t="s">
        <v>773</v>
      </c>
      <c r="D164" s="204" t="s">
        <v>12</v>
      </c>
      <c r="E164" s="202">
        <v>0</v>
      </c>
      <c r="F164" s="203" t="str">
        <f t="shared" si="3"/>
        <v>-</v>
      </c>
    </row>
    <row r="165" spans="1:6" ht="92.25" hidden="1" x14ac:dyDescent="0.2">
      <c r="A165" s="187" t="s">
        <v>774</v>
      </c>
      <c r="B165" s="200" t="s">
        <v>529</v>
      </c>
      <c r="C165" s="201" t="s">
        <v>775</v>
      </c>
      <c r="D165" s="204">
        <f>D166</f>
        <v>0</v>
      </c>
      <c r="E165" s="202">
        <f>E166</f>
        <v>0</v>
      </c>
      <c r="F165" s="203" t="str">
        <f t="shared" si="3"/>
        <v>-</v>
      </c>
    </row>
    <row r="166" spans="1:6" ht="123" hidden="1" x14ac:dyDescent="0.2">
      <c r="A166" s="187" t="s">
        <v>776</v>
      </c>
      <c r="B166" s="200" t="s">
        <v>529</v>
      </c>
      <c r="C166" s="201" t="s">
        <v>777</v>
      </c>
      <c r="D166" s="204">
        <v>0</v>
      </c>
      <c r="E166" s="202">
        <v>0</v>
      </c>
      <c r="F166" s="203" t="str">
        <f t="shared" si="3"/>
        <v>-</v>
      </c>
    </row>
    <row r="167" spans="1:6" ht="303.75" customHeight="1" x14ac:dyDescent="0.2">
      <c r="A167" s="211" t="s">
        <v>778</v>
      </c>
      <c r="B167" s="207" t="s">
        <v>529</v>
      </c>
      <c r="C167" s="208" t="s">
        <v>779</v>
      </c>
      <c r="D167" s="202">
        <f>D168+D170</f>
        <v>136000</v>
      </c>
      <c r="E167" s="202">
        <f>E168+E170</f>
        <v>500.02</v>
      </c>
      <c r="F167" s="203">
        <f t="shared" si="3"/>
        <v>135499.98000000001</v>
      </c>
    </row>
    <row r="168" spans="1:6" ht="153.75" hidden="1" x14ac:dyDescent="0.2">
      <c r="A168" s="187" t="s">
        <v>780</v>
      </c>
      <c r="B168" s="200" t="s">
        <v>529</v>
      </c>
      <c r="C168" s="201" t="s">
        <v>781</v>
      </c>
      <c r="D168" s="204">
        <f>D169</f>
        <v>0</v>
      </c>
      <c r="E168" s="202">
        <f>E169</f>
        <v>0</v>
      </c>
      <c r="F168" s="203" t="s">
        <v>12</v>
      </c>
    </row>
    <row r="169" spans="1:6" ht="184.5" hidden="1" x14ac:dyDescent="0.2">
      <c r="A169" s="187" t="s">
        <v>782</v>
      </c>
      <c r="B169" s="200" t="s">
        <v>529</v>
      </c>
      <c r="C169" s="201" t="s">
        <v>783</v>
      </c>
      <c r="D169" s="204">
        <v>0</v>
      </c>
      <c r="E169" s="202">
        <v>0</v>
      </c>
      <c r="F169" s="203" t="s">
        <v>12</v>
      </c>
    </row>
    <row r="170" spans="1:6" ht="243.75" customHeight="1" x14ac:dyDescent="0.2">
      <c r="A170" s="211" t="s">
        <v>784</v>
      </c>
      <c r="B170" s="207" t="s">
        <v>529</v>
      </c>
      <c r="C170" s="208" t="s">
        <v>785</v>
      </c>
      <c r="D170" s="202">
        <f>D171</f>
        <v>136000</v>
      </c>
      <c r="E170" s="202">
        <f>E171</f>
        <v>500.02</v>
      </c>
      <c r="F170" s="209">
        <f t="shared" si="3"/>
        <v>135499.98000000001</v>
      </c>
    </row>
    <row r="171" spans="1:6" ht="204" customHeight="1" x14ac:dyDescent="0.2">
      <c r="A171" s="210" t="s">
        <v>786</v>
      </c>
      <c r="B171" s="207" t="s">
        <v>529</v>
      </c>
      <c r="C171" s="208" t="s">
        <v>787</v>
      </c>
      <c r="D171" s="202">
        <v>136000</v>
      </c>
      <c r="E171" s="202">
        <v>500.02</v>
      </c>
      <c r="F171" s="209">
        <f t="shared" si="3"/>
        <v>135499.98000000001</v>
      </c>
    </row>
    <row r="172" spans="1:6" ht="61.5" hidden="1" x14ac:dyDescent="0.2">
      <c r="A172" s="210" t="s">
        <v>788</v>
      </c>
      <c r="B172" s="207" t="s">
        <v>529</v>
      </c>
      <c r="C172" s="208" t="s">
        <v>789</v>
      </c>
      <c r="D172" s="202">
        <f>D173</f>
        <v>0</v>
      </c>
      <c r="E172" s="202">
        <f>E173</f>
        <v>0</v>
      </c>
      <c r="F172" s="209" t="str">
        <f t="shared" si="3"/>
        <v>-</v>
      </c>
    </row>
    <row r="173" spans="1:6" ht="184.5" hidden="1" x14ac:dyDescent="0.2">
      <c r="A173" s="210" t="s">
        <v>790</v>
      </c>
      <c r="B173" s="207" t="s">
        <v>529</v>
      </c>
      <c r="C173" s="208" t="s">
        <v>791</v>
      </c>
      <c r="D173" s="202"/>
      <c r="E173" s="202">
        <f>E174</f>
        <v>0</v>
      </c>
      <c r="F173" s="209" t="str">
        <f t="shared" si="3"/>
        <v>-</v>
      </c>
    </row>
    <row r="174" spans="1:6" ht="184.5" hidden="1" x14ac:dyDescent="0.2">
      <c r="A174" s="210" t="s">
        <v>792</v>
      </c>
      <c r="B174" s="207" t="s">
        <v>529</v>
      </c>
      <c r="C174" s="208" t="s">
        <v>793</v>
      </c>
      <c r="D174" s="202"/>
      <c r="E174" s="202">
        <f>E175</f>
        <v>0</v>
      </c>
      <c r="F174" s="209" t="str">
        <f t="shared" si="3"/>
        <v>-</v>
      </c>
    </row>
    <row r="175" spans="1:6" ht="369" hidden="1" x14ac:dyDescent="0.2">
      <c r="A175" s="210" t="s">
        <v>794</v>
      </c>
      <c r="B175" s="207" t="s">
        <v>529</v>
      </c>
      <c r="C175" s="208" t="s">
        <v>795</v>
      </c>
      <c r="D175" s="202">
        <v>0</v>
      </c>
      <c r="E175" s="202">
        <f>11876.04-11876.04</f>
        <v>0</v>
      </c>
      <c r="F175" s="209" t="str">
        <f t="shared" si="3"/>
        <v>-</v>
      </c>
    </row>
    <row r="176" spans="1:6" ht="61.5" hidden="1" x14ac:dyDescent="0.2">
      <c r="A176" s="210" t="s">
        <v>788</v>
      </c>
      <c r="B176" s="207" t="s">
        <v>529</v>
      </c>
      <c r="C176" s="208" t="s">
        <v>789</v>
      </c>
      <c r="D176" s="202" t="s">
        <v>12</v>
      </c>
      <c r="E176" s="202">
        <f>E177</f>
        <v>0</v>
      </c>
      <c r="F176" s="209" t="str">
        <f t="shared" si="3"/>
        <v>-</v>
      </c>
    </row>
    <row r="177" spans="1:6" ht="184.5" hidden="1" x14ac:dyDescent="0.2">
      <c r="A177" s="210" t="s">
        <v>790</v>
      </c>
      <c r="B177" s="207" t="s">
        <v>529</v>
      </c>
      <c r="C177" s="208" t="s">
        <v>791</v>
      </c>
      <c r="D177" s="202" t="s">
        <v>12</v>
      </c>
      <c r="E177" s="202">
        <f>E178</f>
        <v>0</v>
      </c>
      <c r="F177" s="209" t="str">
        <f t="shared" si="3"/>
        <v>-</v>
      </c>
    </row>
    <row r="178" spans="1:6" ht="369" hidden="1" x14ac:dyDescent="0.2">
      <c r="A178" s="210" t="s">
        <v>796</v>
      </c>
      <c r="B178" s="207" t="s">
        <v>529</v>
      </c>
      <c r="C178" s="208" t="s">
        <v>797</v>
      </c>
      <c r="D178" s="202" t="s">
        <v>12</v>
      </c>
      <c r="E178" s="202">
        <v>0</v>
      </c>
      <c r="F178" s="209" t="str">
        <f t="shared" si="3"/>
        <v>-</v>
      </c>
    </row>
    <row r="179" spans="1:6" ht="61.5" hidden="1" x14ac:dyDescent="0.2">
      <c r="A179" s="210" t="s">
        <v>798</v>
      </c>
      <c r="B179" s="207" t="s">
        <v>529</v>
      </c>
      <c r="C179" s="208" t="s">
        <v>789</v>
      </c>
      <c r="D179" s="202">
        <v>0</v>
      </c>
      <c r="E179" s="202">
        <f>E180+E182</f>
        <v>0</v>
      </c>
      <c r="F179" s="209" t="str">
        <f t="shared" si="3"/>
        <v>-</v>
      </c>
    </row>
    <row r="180" spans="1:6" ht="246" hidden="1" x14ac:dyDescent="0.2">
      <c r="A180" s="210" t="s">
        <v>799</v>
      </c>
      <c r="B180" s="207" t="s">
        <v>529</v>
      </c>
      <c r="C180" s="208" t="s">
        <v>800</v>
      </c>
      <c r="D180" s="202">
        <v>0</v>
      </c>
      <c r="E180" s="202">
        <f>E181</f>
        <v>0</v>
      </c>
      <c r="F180" s="209" t="str">
        <f t="shared" si="3"/>
        <v>-</v>
      </c>
    </row>
    <row r="181" spans="1:6" ht="184.5" hidden="1" x14ac:dyDescent="0.2">
      <c r="A181" s="210" t="s">
        <v>801</v>
      </c>
      <c r="B181" s="207" t="s">
        <v>529</v>
      </c>
      <c r="C181" s="208" t="s">
        <v>802</v>
      </c>
      <c r="D181" s="202">
        <v>0</v>
      </c>
      <c r="E181" s="202">
        <v>0</v>
      </c>
      <c r="F181" s="209" t="str">
        <f t="shared" si="3"/>
        <v>-</v>
      </c>
    </row>
    <row r="182" spans="1:6" ht="184.5" hidden="1" x14ac:dyDescent="0.2">
      <c r="A182" s="212" t="s">
        <v>803</v>
      </c>
      <c r="B182" s="213" t="s">
        <v>529</v>
      </c>
      <c r="C182" s="214" t="s">
        <v>791</v>
      </c>
      <c r="D182" s="202">
        <f>D183</f>
        <v>0</v>
      </c>
      <c r="E182" s="202">
        <f>E183</f>
        <v>0</v>
      </c>
      <c r="F182" s="209" t="str">
        <f t="shared" si="3"/>
        <v>-</v>
      </c>
    </row>
    <row r="183" spans="1:6" ht="184.5" hidden="1" x14ac:dyDescent="0.2">
      <c r="A183" s="212" t="s">
        <v>804</v>
      </c>
      <c r="B183" s="207" t="s">
        <v>529</v>
      </c>
      <c r="C183" s="208" t="s">
        <v>793</v>
      </c>
      <c r="D183" s="202">
        <f>D184</f>
        <v>0</v>
      </c>
      <c r="E183" s="202">
        <f>E184</f>
        <v>0</v>
      </c>
      <c r="F183" s="209" t="str">
        <f t="shared" si="3"/>
        <v>-</v>
      </c>
    </row>
    <row r="184" spans="1:6" ht="246.75" hidden="1" thickBot="1" x14ac:dyDescent="0.25">
      <c r="A184" s="215" t="s">
        <v>805</v>
      </c>
      <c r="B184" s="207" t="s">
        <v>529</v>
      </c>
      <c r="C184" s="208" t="s">
        <v>806</v>
      </c>
      <c r="D184" s="202">
        <v>0</v>
      </c>
      <c r="E184" s="202">
        <v>0</v>
      </c>
      <c r="F184" s="209" t="str">
        <f t="shared" si="3"/>
        <v>-</v>
      </c>
    </row>
    <row r="185" spans="1:6" ht="35.25" x14ac:dyDescent="0.2">
      <c r="A185" s="187" t="s">
        <v>807</v>
      </c>
      <c r="B185" s="200" t="s">
        <v>529</v>
      </c>
      <c r="C185" s="201" t="s">
        <v>808</v>
      </c>
      <c r="D185" s="204">
        <f>D188+D190</f>
        <v>0</v>
      </c>
      <c r="E185" s="202">
        <f>E188+E190+E186</f>
        <v>-475.32</v>
      </c>
      <c r="F185" s="209">
        <f t="shared" si="3"/>
        <v>475.32</v>
      </c>
    </row>
    <row r="186" spans="1:6" ht="35.25" hidden="1" x14ac:dyDescent="0.2">
      <c r="A186" s="187" t="s">
        <v>809</v>
      </c>
      <c r="B186" s="200" t="s">
        <v>529</v>
      </c>
      <c r="C186" s="201" t="s">
        <v>810</v>
      </c>
      <c r="D186" s="204" t="s">
        <v>12</v>
      </c>
      <c r="E186" s="202">
        <f>E187</f>
        <v>0</v>
      </c>
      <c r="F186" s="209" t="str">
        <f t="shared" si="3"/>
        <v>-</v>
      </c>
    </row>
    <row r="187" spans="1:6" ht="61.5" hidden="1" x14ac:dyDescent="0.2">
      <c r="A187" s="187" t="s">
        <v>811</v>
      </c>
      <c r="B187" s="200" t="s">
        <v>529</v>
      </c>
      <c r="C187" s="201" t="s">
        <v>812</v>
      </c>
      <c r="D187" s="204" t="s">
        <v>12</v>
      </c>
      <c r="E187" s="202">
        <v>0</v>
      </c>
      <c r="F187" s="209" t="str">
        <f t="shared" si="3"/>
        <v>-</v>
      </c>
    </row>
    <row r="188" spans="1:6" ht="35.25" x14ac:dyDescent="0.2">
      <c r="A188" s="187" t="s">
        <v>813</v>
      </c>
      <c r="B188" s="200" t="s">
        <v>529</v>
      </c>
      <c r="C188" s="201" t="s">
        <v>814</v>
      </c>
      <c r="D188" s="204">
        <f>D189</f>
        <v>0</v>
      </c>
      <c r="E188" s="202">
        <f>E189</f>
        <v>-475.32</v>
      </c>
      <c r="F188" s="209">
        <f t="shared" si="3"/>
        <v>475.32</v>
      </c>
    </row>
    <row r="189" spans="1:6" ht="61.5" x14ac:dyDescent="0.2">
      <c r="A189" s="187" t="s">
        <v>815</v>
      </c>
      <c r="B189" s="200" t="s">
        <v>529</v>
      </c>
      <c r="C189" s="201" t="s">
        <v>816</v>
      </c>
      <c r="D189" s="204">
        <v>0</v>
      </c>
      <c r="E189" s="202">
        <v>-475.32</v>
      </c>
      <c r="F189" s="209">
        <f t="shared" si="3"/>
        <v>475.32</v>
      </c>
    </row>
    <row r="190" spans="1:6" ht="35.25" hidden="1" x14ac:dyDescent="0.2">
      <c r="A190" s="187" t="s">
        <v>817</v>
      </c>
      <c r="B190" s="200" t="s">
        <v>529</v>
      </c>
      <c r="C190" s="201" t="s">
        <v>818</v>
      </c>
      <c r="D190" s="204">
        <f>D191</f>
        <v>0</v>
      </c>
      <c r="E190" s="202">
        <f>E191</f>
        <v>0</v>
      </c>
      <c r="F190" s="203">
        <f>D190-E190</f>
        <v>0</v>
      </c>
    </row>
    <row r="191" spans="1:6" ht="75" hidden="1" customHeight="1" x14ac:dyDescent="0.2">
      <c r="A191" s="187" t="s">
        <v>819</v>
      </c>
      <c r="B191" s="200" t="s">
        <v>529</v>
      </c>
      <c r="C191" s="201" t="s">
        <v>820</v>
      </c>
      <c r="D191" s="204">
        <f>D192+D193+D194+D195+D198</f>
        <v>0</v>
      </c>
      <c r="E191" s="204">
        <f>E192+E193+E194+E195+E198+E196+E197</f>
        <v>0</v>
      </c>
      <c r="F191" s="203">
        <f>D191-E191</f>
        <v>0</v>
      </c>
    </row>
    <row r="192" spans="1:6" ht="170.25" hidden="1" customHeight="1" x14ac:dyDescent="0.2">
      <c r="A192" s="187" t="s">
        <v>821</v>
      </c>
      <c r="B192" s="200" t="s">
        <v>529</v>
      </c>
      <c r="C192" s="201" t="s">
        <v>822</v>
      </c>
      <c r="D192" s="204">
        <v>0</v>
      </c>
      <c r="E192" s="202">
        <v>0</v>
      </c>
      <c r="F192" s="203">
        <f t="shared" ref="F192:F198" si="4">D192-E192</f>
        <v>0</v>
      </c>
    </row>
    <row r="193" spans="1:6" ht="153.75" hidden="1" x14ac:dyDescent="0.2">
      <c r="A193" s="187" t="s">
        <v>823</v>
      </c>
      <c r="B193" s="200" t="s">
        <v>529</v>
      </c>
      <c r="C193" s="201" t="s">
        <v>824</v>
      </c>
      <c r="D193" s="204">
        <v>0</v>
      </c>
      <c r="E193" s="202">
        <v>0</v>
      </c>
      <c r="F193" s="203">
        <f t="shared" si="4"/>
        <v>0</v>
      </c>
    </row>
    <row r="194" spans="1:6" ht="276.75" hidden="1" x14ac:dyDescent="0.2">
      <c r="A194" s="187" t="s">
        <v>825</v>
      </c>
      <c r="B194" s="200" t="s">
        <v>529</v>
      </c>
      <c r="C194" s="201" t="s">
        <v>826</v>
      </c>
      <c r="D194" s="204">
        <v>0</v>
      </c>
      <c r="E194" s="202">
        <v>0</v>
      </c>
      <c r="F194" s="203">
        <f t="shared" si="4"/>
        <v>0</v>
      </c>
    </row>
    <row r="195" spans="1:6" ht="246" hidden="1" x14ac:dyDescent="0.2">
      <c r="A195" s="187" t="s">
        <v>827</v>
      </c>
      <c r="B195" s="200" t="s">
        <v>529</v>
      </c>
      <c r="C195" s="201" t="s">
        <v>828</v>
      </c>
      <c r="D195" s="204">
        <v>0</v>
      </c>
      <c r="E195" s="202">
        <v>0</v>
      </c>
      <c r="F195" s="203">
        <f t="shared" si="4"/>
        <v>0</v>
      </c>
    </row>
    <row r="196" spans="1:6" ht="307.5" hidden="1" x14ac:dyDescent="0.2">
      <c r="A196" s="187" t="s">
        <v>829</v>
      </c>
      <c r="B196" s="200" t="s">
        <v>529</v>
      </c>
      <c r="C196" s="201" t="s">
        <v>830</v>
      </c>
      <c r="D196" s="204">
        <v>0</v>
      </c>
      <c r="E196" s="202">
        <v>0</v>
      </c>
      <c r="F196" s="203">
        <f t="shared" si="4"/>
        <v>0</v>
      </c>
    </row>
    <row r="197" spans="1:6" ht="276.75" hidden="1" x14ac:dyDescent="0.2">
      <c r="A197" s="187" t="s">
        <v>831</v>
      </c>
      <c r="B197" s="200" t="s">
        <v>529</v>
      </c>
      <c r="C197" s="201" t="s">
        <v>832</v>
      </c>
      <c r="D197" s="204">
        <v>0</v>
      </c>
      <c r="E197" s="202">
        <v>0</v>
      </c>
      <c r="F197" s="203">
        <f t="shared" si="4"/>
        <v>0</v>
      </c>
    </row>
    <row r="198" spans="1:6" ht="276.75" hidden="1" x14ac:dyDescent="0.2">
      <c r="A198" s="187" t="s">
        <v>833</v>
      </c>
      <c r="B198" s="200" t="s">
        <v>529</v>
      </c>
      <c r="C198" s="201" t="s">
        <v>834</v>
      </c>
      <c r="D198" s="204">
        <v>0</v>
      </c>
      <c r="E198" s="202">
        <v>0</v>
      </c>
      <c r="F198" s="203">
        <f t="shared" si="4"/>
        <v>0</v>
      </c>
    </row>
    <row r="199" spans="1:6" ht="35.25" x14ac:dyDescent="0.2">
      <c r="A199" s="187" t="s">
        <v>835</v>
      </c>
      <c r="B199" s="200" t="s">
        <v>529</v>
      </c>
      <c r="C199" s="201" t="s">
        <v>836</v>
      </c>
      <c r="D199" s="202">
        <f>D200+D217+D222</f>
        <v>222477700</v>
      </c>
      <c r="E199" s="202">
        <f>E200+E217+E222+E220</f>
        <v>324027.64999999991</v>
      </c>
      <c r="F199" s="203">
        <f t="shared" si="3"/>
        <v>222153672.34999999</v>
      </c>
    </row>
    <row r="200" spans="1:6" ht="107.25" customHeight="1" x14ac:dyDescent="0.2">
      <c r="A200" s="187" t="s">
        <v>837</v>
      </c>
      <c r="B200" s="200" t="s">
        <v>529</v>
      </c>
      <c r="C200" s="201" t="s">
        <v>838</v>
      </c>
      <c r="D200" s="202">
        <f>D201+D209+D212+D206</f>
        <v>222477700</v>
      </c>
      <c r="E200" s="202">
        <f>E201+E209+E212+E206</f>
        <v>3287800</v>
      </c>
      <c r="F200" s="203">
        <f t="shared" si="3"/>
        <v>219189900</v>
      </c>
    </row>
    <row r="201" spans="1:6" ht="70.5" customHeight="1" x14ac:dyDescent="0.2">
      <c r="A201" s="187" t="s">
        <v>839</v>
      </c>
      <c r="B201" s="200" t="s">
        <v>529</v>
      </c>
      <c r="C201" s="201" t="s">
        <v>840</v>
      </c>
      <c r="D201" s="202">
        <f>D202+D204</f>
        <v>33876200</v>
      </c>
      <c r="E201" s="202">
        <f>E202+E204</f>
        <v>3287800</v>
      </c>
      <c r="F201" s="203">
        <f t="shared" si="3"/>
        <v>30588400</v>
      </c>
    </row>
    <row r="202" spans="1:6" ht="73.5" customHeight="1" x14ac:dyDescent="0.2">
      <c r="A202" s="187" t="s">
        <v>841</v>
      </c>
      <c r="B202" s="200" t="s">
        <v>529</v>
      </c>
      <c r="C202" s="201" t="s">
        <v>842</v>
      </c>
      <c r="D202" s="202">
        <f>D203</f>
        <v>30422300</v>
      </c>
      <c r="E202" s="202">
        <f>E203</f>
        <v>3000000</v>
      </c>
      <c r="F202" s="203">
        <f t="shared" si="3"/>
        <v>27422300</v>
      </c>
    </row>
    <row r="203" spans="1:6" ht="75" customHeight="1" x14ac:dyDescent="0.2">
      <c r="A203" s="187" t="s">
        <v>843</v>
      </c>
      <c r="B203" s="200" t="s">
        <v>529</v>
      </c>
      <c r="C203" s="201" t="s">
        <v>844</v>
      </c>
      <c r="D203" s="204">
        <v>30422300</v>
      </c>
      <c r="E203" s="202">
        <v>3000000</v>
      </c>
      <c r="F203" s="203">
        <f t="shared" si="3"/>
        <v>27422300</v>
      </c>
    </row>
    <row r="204" spans="1:6" ht="72" customHeight="1" x14ac:dyDescent="0.2">
      <c r="A204" s="187" t="s">
        <v>845</v>
      </c>
      <c r="B204" s="200" t="s">
        <v>529</v>
      </c>
      <c r="C204" s="201" t="s">
        <v>846</v>
      </c>
      <c r="D204" s="204">
        <f>D205</f>
        <v>3453900</v>
      </c>
      <c r="E204" s="202">
        <f>E205</f>
        <v>287800</v>
      </c>
      <c r="F204" s="203">
        <f t="shared" si="3"/>
        <v>3166100</v>
      </c>
    </row>
    <row r="205" spans="1:6" ht="105.75" customHeight="1" x14ac:dyDescent="0.2">
      <c r="A205" s="187" t="s">
        <v>847</v>
      </c>
      <c r="B205" s="200" t="s">
        <v>529</v>
      </c>
      <c r="C205" s="201" t="s">
        <v>848</v>
      </c>
      <c r="D205" s="204">
        <v>3453900</v>
      </c>
      <c r="E205" s="204">
        <v>287800</v>
      </c>
      <c r="F205" s="203">
        <f t="shared" si="3"/>
        <v>3166100</v>
      </c>
    </row>
    <row r="206" spans="1:6" ht="102.75" customHeight="1" x14ac:dyDescent="0.2">
      <c r="A206" s="187" t="s">
        <v>849</v>
      </c>
      <c r="B206" s="200" t="s">
        <v>529</v>
      </c>
      <c r="C206" s="201" t="s">
        <v>850</v>
      </c>
      <c r="D206" s="204">
        <f>D207</f>
        <v>34960600</v>
      </c>
      <c r="E206" s="204">
        <f>E207</f>
        <v>0</v>
      </c>
      <c r="F206" s="203">
        <f t="shared" si="3"/>
        <v>34960600</v>
      </c>
    </row>
    <row r="207" spans="1:6" ht="82.5" customHeight="1" x14ac:dyDescent="0.2">
      <c r="A207" s="187" t="s">
        <v>851</v>
      </c>
      <c r="B207" s="200" t="s">
        <v>529</v>
      </c>
      <c r="C207" s="201" t="s">
        <v>852</v>
      </c>
      <c r="D207" s="204">
        <f>D208</f>
        <v>34960600</v>
      </c>
      <c r="E207" s="204">
        <f>E208</f>
        <v>0</v>
      </c>
      <c r="F207" s="203">
        <f t="shared" si="3"/>
        <v>34960600</v>
      </c>
    </row>
    <row r="208" spans="1:6" ht="104.25" customHeight="1" x14ac:dyDescent="0.2">
      <c r="A208" s="187" t="s">
        <v>853</v>
      </c>
      <c r="B208" s="200" t="s">
        <v>529</v>
      </c>
      <c r="C208" s="201" t="s">
        <v>854</v>
      </c>
      <c r="D208" s="204">
        <v>34960600</v>
      </c>
      <c r="E208" s="202">
        <v>0</v>
      </c>
      <c r="F208" s="203">
        <f t="shared" si="3"/>
        <v>34960600</v>
      </c>
    </row>
    <row r="209" spans="1:6" ht="73.5" customHeight="1" x14ac:dyDescent="0.2">
      <c r="A209" s="187" t="s">
        <v>855</v>
      </c>
      <c r="B209" s="200" t="s">
        <v>529</v>
      </c>
      <c r="C209" s="201" t="s">
        <v>856</v>
      </c>
      <c r="D209" s="202">
        <f>D210</f>
        <v>200</v>
      </c>
      <c r="E209" s="202">
        <f>E210</f>
        <v>0</v>
      </c>
      <c r="F209" s="203">
        <f t="shared" si="3"/>
        <v>200</v>
      </c>
    </row>
    <row r="210" spans="1:6" ht="98.25" customHeight="1" x14ac:dyDescent="0.2">
      <c r="A210" s="187" t="s">
        <v>857</v>
      </c>
      <c r="B210" s="200" t="s">
        <v>529</v>
      </c>
      <c r="C210" s="201" t="s">
        <v>858</v>
      </c>
      <c r="D210" s="202">
        <f>D211</f>
        <v>200</v>
      </c>
      <c r="E210" s="202">
        <f>E211</f>
        <v>0</v>
      </c>
      <c r="F210" s="203">
        <f t="shared" si="3"/>
        <v>200</v>
      </c>
    </row>
    <row r="211" spans="1:6" ht="101.25" customHeight="1" x14ac:dyDescent="0.2">
      <c r="A211" s="187" t="s">
        <v>859</v>
      </c>
      <c r="B211" s="200" t="s">
        <v>529</v>
      </c>
      <c r="C211" s="201" t="s">
        <v>860</v>
      </c>
      <c r="D211" s="204">
        <v>200</v>
      </c>
      <c r="E211" s="202">
        <v>0</v>
      </c>
      <c r="F211" s="203">
        <f t="shared" si="3"/>
        <v>200</v>
      </c>
    </row>
    <row r="212" spans="1:6" ht="50.25" customHeight="1" x14ac:dyDescent="0.2">
      <c r="A212" s="187" t="s">
        <v>13</v>
      </c>
      <c r="B212" s="200" t="s">
        <v>529</v>
      </c>
      <c r="C212" s="201" t="s">
        <v>861</v>
      </c>
      <c r="D212" s="202">
        <f>D215+D213</f>
        <v>153640700</v>
      </c>
      <c r="E212" s="202">
        <f t="shared" ref="E212" si="5">E215+E213</f>
        <v>0</v>
      </c>
      <c r="F212" s="203">
        <f t="shared" si="3"/>
        <v>153640700</v>
      </c>
    </row>
    <row r="213" spans="1:6" ht="173.25" customHeight="1" x14ac:dyDescent="0.2">
      <c r="A213" s="187" t="s">
        <v>862</v>
      </c>
      <c r="B213" s="200" t="s">
        <v>529</v>
      </c>
      <c r="C213" s="201" t="s">
        <v>863</v>
      </c>
      <c r="D213" s="202">
        <f>D214</f>
        <v>0</v>
      </c>
      <c r="E213" s="202">
        <f t="shared" ref="E213:F213" si="6">E214</f>
        <v>0</v>
      </c>
      <c r="F213" s="202" t="str">
        <f t="shared" si="6"/>
        <v>-</v>
      </c>
    </row>
    <row r="214" spans="1:6" ht="202.5" customHeight="1" x14ac:dyDescent="0.2">
      <c r="A214" s="187" t="s">
        <v>864</v>
      </c>
      <c r="B214" s="200" t="s">
        <v>529</v>
      </c>
      <c r="C214" s="201" t="s">
        <v>865</v>
      </c>
      <c r="D214" s="202">
        <v>0</v>
      </c>
      <c r="E214" s="202">
        <v>0</v>
      </c>
      <c r="F214" s="203" t="str">
        <f t="shared" si="3"/>
        <v>-</v>
      </c>
    </row>
    <row r="215" spans="1:6" ht="73.5" customHeight="1" x14ac:dyDescent="0.2">
      <c r="A215" s="187" t="s">
        <v>866</v>
      </c>
      <c r="B215" s="200" t="s">
        <v>529</v>
      </c>
      <c r="C215" s="201" t="s">
        <v>867</v>
      </c>
      <c r="D215" s="202">
        <f>D216</f>
        <v>153640700</v>
      </c>
      <c r="E215" s="202">
        <f>E216</f>
        <v>0</v>
      </c>
      <c r="F215" s="203">
        <f t="shared" si="3"/>
        <v>153640700</v>
      </c>
    </row>
    <row r="216" spans="1:6" ht="81" customHeight="1" x14ac:dyDescent="0.2">
      <c r="A216" s="187" t="s">
        <v>868</v>
      </c>
      <c r="B216" s="200" t="s">
        <v>529</v>
      </c>
      <c r="C216" s="201" t="s">
        <v>869</v>
      </c>
      <c r="D216" s="202">
        <v>153640700</v>
      </c>
      <c r="E216" s="202">
        <v>0</v>
      </c>
      <c r="F216" s="203">
        <f t="shared" si="3"/>
        <v>153640700</v>
      </c>
    </row>
    <row r="217" spans="1:6" ht="35.25" hidden="1" x14ac:dyDescent="0.2">
      <c r="A217" s="187" t="s">
        <v>870</v>
      </c>
      <c r="B217" s="200" t="s">
        <v>529</v>
      </c>
      <c r="C217" s="201" t="s">
        <v>871</v>
      </c>
      <c r="D217" s="204">
        <f>D218</f>
        <v>0</v>
      </c>
      <c r="E217" s="202">
        <f>E218</f>
        <v>0</v>
      </c>
      <c r="F217" s="203" t="str">
        <f t="shared" si="3"/>
        <v>-</v>
      </c>
    </row>
    <row r="218" spans="1:6" ht="76.5" hidden="1" customHeight="1" x14ac:dyDescent="0.2">
      <c r="A218" s="187" t="s">
        <v>872</v>
      </c>
      <c r="B218" s="200" t="s">
        <v>529</v>
      </c>
      <c r="C218" s="201" t="s">
        <v>873</v>
      </c>
      <c r="D218" s="204">
        <f>D219</f>
        <v>0</v>
      </c>
      <c r="E218" s="202">
        <f>E219</f>
        <v>0</v>
      </c>
      <c r="F218" s="203" t="str">
        <f t="shared" si="3"/>
        <v>-</v>
      </c>
    </row>
    <row r="219" spans="1:6" ht="82.5" hidden="1" customHeight="1" x14ac:dyDescent="0.2">
      <c r="A219" s="187" t="s">
        <v>872</v>
      </c>
      <c r="B219" s="200" t="s">
        <v>529</v>
      </c>
      <c r="C219" s="201" t="s">
        <v>874</v>
      </c>
      <c r="D219" s="204">
        <v>0</v>
      </c>
      <c r="E219" s="202">
        <v>0</v>
      </c>
      <c r="F219" s="203" t="str">
        <f t="shared" si="3"/>
        <v>-</v>
      </c>
    </row>
    <row r="220" spans="1:6" ht="296.25" hidden="1" customHeight="1" x14ac:dyDescent="0.2">
      <c r="A220" s="187" t="s">
        <v>875</v>
      </c>
      <c r="B220" s="200" t="s">
        <v>529</v>
      </c>
      <c r="C220" s="201" t="s">
        <v>876</v>
      </c>
      <c r="D220" s="204" t="s">
        <v>12</v>
      </c>
      <c r="E220" s="202">
        <f>E221</f>
        <v>0</v>
      </c>
      <c r="F220" s="203"/>
    </row>
    <row r="221" spans="1:6" ht="246" hidden="1" x14ac:dyDescent="0.2">
      <c r="A221" s="187" t="s">
        <v>877</v>
      </c>
      <c r="B221" s="200" t="s">
        <v>529</v>
      </c>
      <c r="C221" s="201" t="s">
        <v>878</v>
      </c>
      <c r="D221" s="204" t="s">
        <v>12</v>
      </c>
      <c r="E221" s="202">
        <v>0</v>
      </c>
      <c r="F221" s="203"/>
    </row>
    <row r="222" spans="1:6" ht="123" x14ac:dyDescent="0.2">
      <c r="A222" s="187" t="s">
        <v>879</v>
      </c>
      <c r="B222" s="200" t="s">
        <v>529</v>
      </c>
      <c r="C222" s="201" t="s">
        <v>880</v>
      </c>
      <c r="D222" s="204">
        <f>D223</f>
        <v>0</v>
      </c>
      <c r="E222" s="202">
        <f>E223</f>
        <v>-2963772.35</v>
      </c>
      <c r="F222" s="203">
        <f t="shared" ref="F222:F224" si="7">IF(OR(D222="-",IF(E222="-",0,E222)&gt;=IF(D222="-",0,D222)),"-",IF(D222="-",0,D222)-IF(E222="-",0,E222))</f>
        <v>2963772.35</v>
      </c>
    </row>
    <row r="223" spans="1:6" ht="123" x14ac:dyDescent="0.2">
      <c r="A223" s="187" t="s">
        <v>881</v>
      </c>
      <c r="B223" s="200" t="s">
        <v>529</v>
      </c>
      <c r="C223" s="201" t="s">
        <v>882</v>
      </c>
      <c r="D223" s="204">
        <f>D224</f>
        <v>0</v>
      </c>
      <c r="E223" s="202">
        <f>E224</f>
        <v>-2963772.35</v>
      </c>
      <c r="F223" s="203">
        <f t="shared" si="7"/>
        <v>2963772.35</v>
      </c>
    </row>
    <row r="224" spans="1:6" ht="123" x14ac:dyDescent="0.2">
      <c r="A224" s="187" t="s">
        <v>883</v>
      </c>
      <c r="B224" s="200" t="s">
        <v>529</v>
      </c>
      <c r="C224" s="201" t="s">
        <v>884</v>
      </c>
      <c r="D224" s="204">
        <v>0</v>
      </c>
      <c r="E224" s="202">
        <v>-2963772.35</v>
      </c>
      <c r="F224" s="203">
        <f t="shared" si="7"/>
        <v>2963772.35</v>
      </c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62:F64">
    <cfRule type="cellIs" priority="5" stopIfTrue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67"/>
  <sheetViews>
    <sheetView showGridLines="0" topLeftCell="A261" workbookViewId="0">
      <selection activeCell="C176" sqref="C176"/>
    </sheetView>
  </sheetViews>
  <sheetFormatPr defaultRowHeight="12.75" customHeight="1" x14ac:dyDescent="0.2"/>
  <cols>
    <col min="1" max="1" width="67" style="59" customWidth="1"/>
    <col min="2" max="2" width="4.28515625" customWidth="1"/>
    <col min="3" max="3" width="26" customWidth="1"/>
    <col min="4" max="4" width="18.85546875" customWidth="1"/>
    <col min="5" max="5" width="16" customWidth="1"/>
    <col min="6" max="6" width="18.7109375" customWidth="1"/>
  </cols>
  <sheetData>
    <row r="2" spans="1:6" ht="15" customHeight="1" x14ac:dyDescent="0.25">
      <c r="A2" s="64" t="s">
        <v>14</v>
      </c>
      <c r="B2" s="64"/>
      <c r="C2" s="64"/>
      <c r="D2" s="64"/>
      <c r="E2" s="1"/>
      <c r="F2" s="4" t="s">
        <v>15</v>
      </c>
    </row>
    <row r="3" spans="1:6" ht="13.5" customHeight="1" x14ac:dyDescent="0.2">
      <c r="A3" s="51"/>
      <c r="B3" s="2"/>
      <c r="C3" s="11"/>
      <c r="D3" s="3"/>
      <c r="E3" s="3"/>
      <c r="F3" s="3"/>
    </row>
    <row r="4" spans="1:6" ht="10.15" customHeight="1" x14ac:dyDescent="0.2">
      <c r="A4" s="65" t="s">
        <v>3</v>
      </c>
      <c r="B4" s="68" t="s">
        <v>4</v>
      </c>
      <c r="C4" s="62" t="s">
        <v>16</v>
      </c>
      <c r="D4" s="71" t="s">
        <v>5</v>
      </c>
      <c r="E4" s="74" t="s">
        <v>6</v>
      </c>
      <c r="F4" s="60" t="s">
        <v>7</v>
      </c>
    </row>
    <row r="5" spans="1:6" ht="5.45" customHeight="1" x14ac:dyDescent="0.2">
      <c r="A5" s="66"/>
      <c r="B5" s="69"/>
      <c r="C5" s="63"/>
      <c r="D5" s="72"/>
      <c r="E5" s="75"/>
      <c r="F5" s="61"/>
    </row>
    <row r="6" spans="1:6" ht="9.6" customHeight="1" x14ac:dyDescent="0.2">
      <c r="A6" s="66"/>
      <c r="B6" s="69"/>
      <c r="C6" s="63"/>
      <c r="D6" s="72"/>
      <c r="E6" s="75"/>
      <c r="F6" s="61"/>
    </row>
    <row r="7" spans="1:6" ht="6" customHeight="1" x14ac:dyDescent="0.2">
      <c r="A7" s="66"/>
      <c r="B7" s="69"/>
      <c r="C7" s="63"/>
      <c r="D7" s="72"/>
      <c r="E7" s="75"/>
      <c r="F7" s="61"/>
    </row>
    <row r="8" spans="1:6" ht="6.6" customHeight="1" x14ac:dyDescent="0.2">
      <c r="A8" s="66"/>
      <c r="B8" s="69"/>
      <c r="C8" s="63"/>
      <c r="D8" s="72"/>
      <c r="E8" s="75"/>
      <c r="F8" s="61"/>
    </row>
    <row r="9" spans="1:6" ht="10.9" customHeight="1" x14ac:dyDescent="0.2">
      <c r="A9" s="66"/>
      <c r="B9" s="69"/>
      <c r="C9" s="63"/>
      <c r="D9" s="72"/>
      <c r="E9" s="75"/>
      <c r="F9" s="61"/>
    </row>
    <row r="10" spans="1:6" ht="4.1500000000000004" hidden="1" customHeight="1" x14ac:dyDescent="0.2">
      <c r="A10" s="66"/>
      <c r="B10" s="69"/>
      <c r="C10" s="12"/>
      <c r="D10" s="72"/>
      <c r="E10" s="13"/>
      <c r="F10" s="14"/>
    </row>
    <row r="11" spans="1:6" ht="13.15" hidden="1" customHeight="1" x14ac:dyDescent="0.2">
      <c r="A11" s="67"/>
      <c r="B11" s="70"/>
      <c r="C11" s="15"/>
      <c r="D11" s="73"/>
      <c r="E11" s="16"/>
      <c r="F11" s="17"/>
    </row>
    <row r="12" spans="1:6" ht="13.5" customHeight="1" x14ac:dyDescent="0.2">
      <c r="A12" s="52">
        <v>1</v>
      </c>
      <c r="B12" s="5">
        <v>2</v>
      </c>
      <c r="C12" s="6">
        <v>3</v>
      </c>
      <c r="D12" s="7" t="s">
        <v>8</v>
      </c>
      <c r="E12" s="18" t="s">
        <v>9</v>
      </c>
      <c r="F12" s="8" t="s">
        <v>10</v>
      </c>
    </row>
    <row r="13" spans="1:6" x14ac:dyDescent="0.2">
      <c r="A13" s="53" t="s">
        <v>17</v>
      </c>
      <c r="B13" s="19" t="s">
        <v>18</v>
      </c>
      <c r="C13" s="20" t="s">
        <v>19</v>
      </c>
      <c r="D13" s="21">
        <v>407479600</v>
      </c>
      <c r="E13" s="22">
        <v>4488504.51</v>
      </c>
      <c r="F13" s="23">
        <f>IF(OR(D13="-",IF(E13="-",0,E13)&gt;=IF(D13="-",0,D13)),"-",IF(D13="-",0,D13)-IF(E13="-",0,E13))</f>
        <v>402991095.49000001</v>
      </c>
    </row>
    <row r="14" spans="1:6" x14ac:dyDescent="0.2">
      <c r="A14" s="54" t="s">
        <v>11</v>
      </c>
      <c r="B14" s="24"/>
      <c r="C14" s="25"/>
      <c r="D14" s="26"/>
      <c r="E14" s="27"/>
      <c r="F14" s="28"/>
    </row>
    <row r="15" spans="1:6" x14ac:dyDescent="0.2">
      <c r="A15" s="55" t="s">
        <v>20</v>
      </c>
      <c r="B15" s="29" t="s">
        <v>18</v>
      </c>
      <c r="C15" s="9" t="s">
        <v>21</v>
      </c>
      <c r="D15" s="10">
        <v>407479600</v>
      </c>
      <c r="E15" s="30">
        <v>4488504.51</v>
      </c>
      <c r="F15" s="31">
        <f t="shared" ref="F15:F78" si="0">IF(OR(D15="-",IF(E15="-",0,E15)&gt;=IF(D15="-",0,D15)),"-",IF(D15="-",0,D15)-IF(E15="-",0,E15))</f>
        <v>402991095.49000001</v>
      </c>
    </row>
    <row r="16" spans="1:6" x14ac:dyDescent="0.2">
      <c r="A16" s="53" t="s">
        <v>22</v>
      </c>
      <c r="B16" s="19" t="s">
        <v>18</v>
      </c>
      <c r="C16" s="20" t="s">
        <v>23</v>
      </c>
      <c r="D16" s="21">
        <v>44401500</v>
      </c>
      <c r="E16" s="22">
        <v>1489120.55</v>
      </c>
      <c r="F16" s="23">
        <f t="shared" si="0"/>
        <v>42912379.450000003</v>
      </c>
    </row>
    <row r="17" spans="1:6" ht="33.75" x14ac:dyDescent="0.2">
      <c r="A17" s="55" t="s">
        <v>24</v>
      </c>
      <c r="B17" s="29" t="s">
        <v>18</v>
      </c>
      <c r="C17" s="9" t="s">
        <v>25</v>
      </c>
      <c r="D17" s="10">
        <v>39548200</v>
      </c>
      <c r="E17" s="30">
        <v>1161220.55</v>
      </c>
      <c r="F17" s="31">
        <f t="shared" si="0"/>
        <v>38386979.450000003</v>
      </c>
    </row>
    <row r="18" spans="1:6" ht="22.5" x14ac:dyDescent="0.2">
      <c r="A18" s="55" t="s">
        <v>26</v>
      </c>
      <c r="B18" s="29" t="s">
        <v>18</v>
      </c>
      <c r="C18" s="9" t="s">
        <v>27</v>
      </c>
      <c r="D18" s="10">
        <v>51900</v>
      </c>
      <c r="E18" s="30">
        <v>1700</v>
      </c>
      <c r="F18" s="31">
        <f t="shared" si="0"/>
        <v>50200</v>
      </c>
    </row>
    <row r="19" spans="1:6" ht="22.5" x14ac:dyDescent="0.2">
      <c r="A19" s="55" t="s">
        <v>28</v>
      </c>
      <c r="B19" s="29" t="s">
        <v>18</v>
      </c>
      <c r="C19" s="9" t="s">
        <v>29</v>
      </c>
      <c r="D19" s="10">
        <v>51900</v>
      </c>
      <c r="E19" s="30">
        <v>1700</v>
      </c>
      <c r="F19" s="31">
        <f t="shared" si="0"/>
        <v>50200</v>
      </c>
    </row>
    <row r="20" spans="1:6" ht="56.25" x14ac:dyDescent="0.2">
      <c r="A20" s="56" t="s">
        <v>30</v>
      </c>
      <c r="B20" s="29" t="s">
        <v>18</v>
      </c>
      <c r="C20" s="9" t="s">
        <v>31</v>
      </c>
      <c r="D20" s="10">
        <v>51900</v>
      </c>
      <c r="E20" s="30">
        <v>1700</v>
      </c>
      <c r="F20" s="31">
        <f t="shared" si="0"/>
        <v>50200</v>
      </c>
    </row>
    <row r="21" spans="1:6" x14ac:dyDescent="0.2">
      <c r="A21" s="55" t="s">
        <v>32</v>
      </c>
      <c r="B21" s="29" t="s">
        <v>18</v>
      </c>
      <c r="C21" s="9" t="s">
        <v>33</v>
      </c>
      <c r="D21" s="10">
        <v>51900</v>
      </c>
      <c r="E21" s="30">
        <v>1700</v>
      </c>
      <c r="F21" s="31">
        <f t="shared" si="0"/>
        <v>50200</v>
      </c>
    </row>
    <row r="22" spans="1:6" ht="22.5" x14ac:dyDescent="0.2">
      <c r="A22" s="55" t="s">
        <v>34</v>
      </c>
      <c r="B22" s="29" t="s">
        <v>18</v>
      </c>
      <c r="C22" s="9" t="s">
        <v>35</v>
      </c>
      <c r="D22" s="10">
        <v>120000</v>
      </c>
      <c r="E22" s="30" t="s">
        <v>12</v>
      </c>
      <c r="F22" s="31">
        <f t="shared" si="0"/>
        <v>120000</v>
      </c>
    </row>
    <row r="23" spans="1:6" ht="22.5" x14ac:dyDescent="0.2">
      <c r="A23" s="55" t="s">
        <v>36</v>
      </c>
      <c r="B23" s="29" t="s">
        <v>18</v>
      </c>
      <c r="C23" s="9" t="s">
        <v>37</v>
      </c>
      <c r="D23" s="10">
        <v>100000</v>
      </c>
      <c r="E23" s="30" t="s">
        <v>12</v>
      </c>
      <c r="F23" s="31">
        <f t="shared" si="0"/>
        <v>100000</v>
      </c>
    </row>
    <row r="24" spans="1:6" ht="45" x14ac:dyDescent="0.2">
      <c r="A24" s="55" t="s">
        <v>38</v>
      </c>
      <c r="B24" s="29" t="s">
        <v>18</v>
      </c>
      <c r="C24" s="9" t="s">
        <v>39</v>
      </c>
      <c r="D24" s="10">
        <v>40000</v>
      </c>
      <c r="E24" s="30" t="s">
        <v>12</v>
      </c>
      <c r="F24" s="31">
        <f t="shared" si="0"/>
        <v>40000</v>
      </c>
    </row>
    <row r="25" spans="1:6" x14ac:dyDescent="0.2">
      <c r="A25" s="55" t="s">
        <v>32</v>
      </c>
      <c r="B25" s="29" t="s">
        <v>18</v>
      </c>
      <c r="C25" s="9" t="s">
        <v>40</v>
      </c>
      <c r="D25" s="10">
        <v>40000</v>
      </c>
      <c r="E25" s="30" t="s">
        <v>12</v>
      </c>
      <c r="F25" s="31">
        <f t="shared" si="0"/>
        <v>40000</v>
      </c>
    </row>
    <row r="26" spans="1:6" ht="33.75" x14ac:dyDescent="0.2">
      <c r="A26" s="55" t="s">
        <v>41</v>
      </c>
      <c r="B26" s="29" t="s">
        <v>18</v>
      </c>
      <c r="C26" s="9" t="s">
        <v>42</v>
      </c>
      <c r="D26" s="10">
        <v>60000</v>
      </c>
      <c r="E26" s="30" t="s">
        <v>12</v>
      </c>
      <c r="F26" s="31">
        <f t="shared" si="0"/>
        <v>60000</v>
      </c>
    </row>
    <row r="27" spans="1:6" x14ac:dyDescent="0.2">
      <c r="A27" s="55" t="s">
        <v>32</v>
      </c>
      <c r="B27" s="29" t="s">
        <v>18</v>
      </c>
      <c r="C27" s="9" t="s">
        <v>43</v>
      </c>
      <c r="D27" s="10">
        <v>60000</v>
      </c>
      <c r="E27" s="30" t="s">
        <v>12</v>
      </c>
      <c r="F27" s="31">
        <f t="shared" si="0"/>
        <v>60000</v>
      </c>
    </row>
    <row r="28" spans="1:6" x14ac:dyDescent="0.2">
      <c r="A28" s="55" t="s">
        <v>44</v>
      </c>
      <c r="B28" s="29" t="s">
        <v>18</v>
      </c>
      <c r="C28" s="9" t="s">
        <v>45</v>
      </c>
      <c r="D28" s="10">
        <v>20000</v>
      </c>
      <c r="E28" s="30" t="s">
        <v>12</v>
      </c>
      <c r="F28" s="31">
        <f t="shared" si="0"/>
        <v>20000</v>
      </c>
    </row>
    <row r="29" spans="1:6" ht="45" x14ac:dyDescent="0.2">
      <c r="A29" s="55" t="s">
        <v>46</v>
      </c>
      <c r="B29" s="29" t="s">
        <v>18</v>
      </c>
      <c r="C29" s="9" t="s">
        <v>47</v>
      </c>
      <c r="D29" s="10">
        <v>20000</v>
      </c>
      <c r="E29" s="30" t="s">
        <v>12</v>
      </c>
      <c r="F29" s="31">
        <f t="shared" si="0"/>
        <v>20000</v>
      </c>
    </row>
    <row r="30" spans="1:6" x14ac:dyDescent="0.2">
      <c r="A30" s="55" t="s">
        <v>32</v>
      </c>
      <c r="B30" s="29" t="s">
        <v>18</v>
      </c>
      <c r="C30" s="9" t="s">
        <v>48</v>
      </c>
      <c r="D30" s="10">
        <v>20000</v>
      </c>
      <c r="E30" s="30" t="s">
        <v>12</v>
      </c>
      <c r="F30" s="31">
        <f t="shared" si="0"/>
        <v>20000</v>
      </c>
    </row>
    <row r="31" spans="1:6" ht="33.75" x14ac:dyDescent="0.2">
      <c r="A31" s="55" t="s">
        <v>49</v>
      </c>
      <c r="B31" s="29" t="s">
        <v>18</v>
      </c>
      <c r="C31" s="9" t="s">
        <v>50</v>
      </c>
      <c r="D31" s="10">
        <v>39376100</v>
      </c>
      <c r="E31" s="30">
        <v>1159520.55</v>
      </c>
      <c r="F31" s="31">
        <f t="shared" si="0"/>
        <v>38216579.450000003</v>
      </c>
    </row>
    <row r="32" spans="1:6" ht="22.5" x14ac:dyDescent="0.2">
      <c r="A32" s="55" t="s">
        <v>51</v>
      </c>
      <c r="B32" s="29" t="s">
        <v>18</v>
      </c>
      <c r="C32" s="9" t="s">
        <v>52</v>
      </c>
      <c r="D32" s="10">
        <v>35792900</v>
      </c>
      <c r="E32" s="30">
        <v>860820.55</v>
      </c>
      <c r="F32" s="31">
        <f t="shared" si="0"/>
        <v>34932079.450000003</v>
      </c>
    </row>
    <row r="33" spans="1:6" ht="67.5" x14ac:dyDescent="0.2">
      <c r="A33" s="56" t="s">
        <v>53</v>
      </c>
      <c r="B33" s="29" t="s">
        <v>18</v>
      </c>
      <c r="C33" s="9" t="s">
        <v>54</v>
      </c>
      <c r="D33" s="10">
        <v>31125700</v>
      </c>
      <c r="E33" s="30">
        <v>657217.66</v>
      </c>
      <c r="F33" s="31">
        <f t="shared" si="0"/>
        <v>30468482.34</v>
      </c>
    </row>
    <row r="34" spans="1:6" x14ac:dyDescent="0.2">
      <c r="A34" s="55" t="s">
        <v>55</v>
      </c>
      <c r="B34" s="29" t="s">
        <v>18</v>
      </c>
      <c r="C34" s="9" t="s">
        <v>56</v>
      </c>
      <c r="D34" s="10">
        <v>22880600</v>
      </c>
      <c r="E34" s="30">
        <v>551578.16</v>
      </c>
      <c r="F34" s="31">
        <f t="shared" si="0"/>
        <v>22329021.84</v>
      </c>
    </row>
    <row r="35" spans="1:6" ht="22.5" x14ac:dyDescent="0.2">
      <c r="A35" s="55" t="s">
        <v>57</v>
      </c>
      <c r="B35" s="29" t="s">
        <v>18</v>
      </c>
      <c r="C35" s="9" t="s">
        <v>58</v>
      </c>
      <c r="D35" s="10">
        <v>1335100</v>
      </c>
      <c r="E35" s="30">
        <v>300</v>
      </c>
      <c r="F35" s="31">
        <f t="shared" si="0"/>
        <v>1334800</v>
      </c>
    </row>
    <row r="36" spans="1:6" ht="22.5" x14ac:dyDescent="0.2">
      <c r="A36" s="55" t="s">
        <v>59</v>
      </c>
      <c r="B36" s="29" t="s">
        <v>18</v>
      </c>
      <c r="C36" s="9" t="s">
        <v>60</v>
      </c>
      <c r="D36" s="10">
        <v>6910000</v>
      </c>
      <c r="E36" s="30">
        <v>105339.5</v>
      </c>
      <c r="F36" s="31">
        <f t="shared" si="0"/>
        <v>6804660.5</v>
      </c>
    </row>
    <row r="37" spans="1:6" ht="67.5" x14ac:dyDescent="0.2">
      <c r="A37" s="56" t="s">
        <v>61</v>
      </c>
      <c r="B37" s="29" t="s">
        <v>18</v>
      </c>
      <c r="C37" s="9" t="s">
        <v>62</v>
      </c>
      <c r="D37" s="10">
        <v>3054600</v>
      </c>
      <c r="E37" s="30">
        <v>158090.29999999999</v>
      </c>
      <c r="F37" s="31">
        <f t="shared" si="0"/>
        <v>2896509.7</v>
      </c>
    </row>
    <row r="38" spans="1:6" ht="22.5" x14ac:dyDescent="0.2">
      <c r="A38" s="55" t="s">
        <v>57</v>
      </c>
      <c r="B38" s="29" t="s">
        <v>18</v>
      </c>
      <c r="C38" s="9" t="s">
        <v>63</v>
      </c>
      <c r="D38" s="10">
        <v>28200</v>
      </c>
      <c r="E38" s="30">
        <v>23239</v>
      </c>
      <c r="F38" s="31">
        <f t="shared" si="0"/>
        <v>4961</v>
      </c>
    </row>
    <row r="39" spans="1:6" x14ac:dyDescent="0.2">
      <c r="A39" s="55" t="s">
        <v>32</v>
      </c>
      <c r="B39" s="29" t="s">
        <v>18</v>
      </c>
      <c r="C39" s="9" t="s">
        <v>64</v>
      </c>
      <c r="D39" s="10">
        <v>1837200</v>
      </c>
      <c r="E39" s="30">
        <v>9457.4599999999991</v>
      </c>
      <c r="F39" s="31">
        <f t="shared" si="0"/>
        <v>1827742.54</v>
      </c>
    </row>
    <row r="40" spans="1:6" x14ac:dyDescent="0.2">
      <c r="A40" s="55" t="s">
        <v>65</v>
      </c>
      <c r="B40" s="29" t="s">
        <v>18</v>
      </c>
      <c r="C40" s="9" t="s">
        <v>66</v>
      </c>
      <c r="D40" s="10">
        <v>1134900</v>
      </c>
      <c r="E40" s="30">
        <v>125393.84</v>
      </c>
      <c r="F40" s="31">
        <f t="shared" si="0"/>
        <v>1009506.16</v>
      </c>
    </row>
    <row r="41" spans="1:6" x14ac:dyDescent="0.2">
      <c r="A41" s="55" t="s">
        <v>67</v>
      </c>
      <c r="B41" s="29" t="s">
        <v>18</v>
      </c>
      <c r="C41" s="9" t="s">
        <v>68</v>
      </c>
      <c r="D41" s="10">
        <v>54300</v>
      </c>
      <c r="E41" s="30" t="s">
        <v>12</v>
      </c>
      <c r="F41" s="31">
        <f t="shared" si="0"/>
        <v>54300</v>
      </c>
    </row>
    <row r="42" spans="1:6" ht="56.25" x14ac:dyDescent="0.2">
      <c r="A42" s="56" t="s">
        <v>69</v>
      </c>
      <c r="B42" s="29" t="s">
        <v>18</v>
      </c>
      <c r="C42" s="9" t="s">
        <v>70</v>
      </c>
      <c r="D42" s="10">
        <v>230000</v>
      </c>
      <c r="E42" s="30" t="s">
        <v>12</v>
      </c>
      <c r="F42" s="31">
        <f t="shared" si="0"/>
        <v>230000</v>
      </c>
    </row>
    <row r="43" spans="1:6" x14ac:dyDescent="0.2">
      <c r="A43" s="55" t="s">
        <v>32</v>
      </c>
      <c r="B43" s="29" t="s">
        <v>18</v>
      </c>
      <c r="C43" s="9" t="s">
        <v>71</v>
      </c>
      <c r="D43" s="10">
        <v>230000</v>
      </c>
      <c r="E43" s="30" t="s">
        <v>12</v>
      </c>
      <c r="F43" s="31">
        <f t="shared" si="0"/>
        <v>230000</v>
      </c>
    </row>
    <row r="44" spans="1:6" ht="56.25" x14ac:dyDescent="0.2">
      <c r="A44" s="56" t="s">
        <v>72</v>
      </c>
      <c r="B44" s="29" t="s">
        <v>18</v>
      </c>
      <c r="C44" s="9" t="s">
        <v>73</v>
      </c>
      <c r="D44" s="10">
        <v>280000</v>
      </c>
      <c r="E44" s="30" t="s">
        <v>12</v>
      </c>
      <c r="F44" s="31">
        <f t="shared" si="0"/>
        <v>280000</v>
      </c>
    </row>
    <row r="45" spans="1:6" x14ac:dyDescent="0.2">
      <c r="A45" s="55" t="s">
        <v>32</v>
      </c>
      <c r="B45" s="29" t="s">
        <v>18</v>
      </c>
      <c r="C45" s="9" t="s">
        <v>74</v>
      </c>
      <c r="D45" s="10">
        <v>280000</v>
      </c>
      <c r="E45" s="30" t="s">
        <v>12</v>
      </c>
      <c r="F45" s="31">
        <f t="shared" si="0"/>
        <v>280000</v>
      </c>
    </row>
    <row r="46" spans="1:6" ht="56.25" x14ac:dyDescent="0.2">
      <c r="A46" s="56" t="s">
        <v>75</v>
      </c>
      <c r="B46" s="29" t="s">
        <v>18</v>
      </c>
      <c r="C46" s="9" t="s">
        <v>76</v>
      </c>
      <c r="D46" s="10">
        <v>755000</v>
      </c>
      <c r="E46" s="30">
        <v>33176.67</v>
      </c>
      <c r="F46" s="31">
        <f t="shared" si="0"/>
        <v>721823.33</v>
      </c>
    </row>
    <row r="47" spans="1:6" x14ac:dyDescent="0.2">
      <c r="A47" s="55" t="s">
        <v>32</v>
      </c>
      <c r="B47" s="29" t="s">
        <v>18</v>
      </c>
      <c r="C47" s="9" t="s">
        <v>77</v>
      </c>
      <c r="D47" s="10">
        <v>755000</v>
      </c>
      <c r="E47" s="30">
        <v>33176.67</v>
      </c>
      <c r="F47" s="31">
        <f t="shared" si="0"/>
        <v>721823.33</v>
      </c>
    </row>
    <row r="48" spans="1:6" ht="56.25" x14ac:dyDescent="0.2">
      <c r="A48" s="56" t="s">
        <v>78</v>
      </c>
      <c r="B48" s="29" t="s">
        <v>18</v>
      </c>
      <c r="C48" s="9" t="s">
        <v>79</v>
      </c>
      <c r="D48" s="10">
        <v>347600</v>
      </c>
      <c r="E48" s="30">
        <v>12335.92</v>
      </c>
      <c r="F48" s="31">
        <f t="shared" si="0"/>
        <v>335264.08</v>
      </c>
    </row>
    <row r="49" spans="1:6" x14ac:dyDescent="0.2">
      <c r="A49" s="55" t="s">
        <v>32</v>
      </c>
      <c r="B49" s="29" t="s">
        <v>18</v>
      </c>
      <c r="C49" s="9" t="s">
        <v>80</v>
      </c>
      <c r="D49" s="10">
        <v>347600</v>
      </c>
      <c r="E49" s="30">
        <v>12335.92</v>
      </c>
      <c r="F49" s="31">
        <f t="shared" si="0"/>
        <v>335264.08</v>
      </c>
    </row>
    <row r="50" spans="1:6" ht="22.5" x14ac:dyDescent="0.2">
      <c r="A50" s="55" t="s">
        <v>81</v>
      </c>
      <c r="B50" s="29" t="s">
        <v>18</v>
      </c>
      <c r="C50" s="9" t="s">
        <v>82</v>
      </c>
      <c r="D50" s="10">
        <v>3583200</v>
      </c>
      <c r="E50" s="30">
        <v>298700</v>
      </c>
      <c r="F50" s="31">
        <f t="shared" si="0"/>
        <v>3284500</v>
      </c>
    </row>
    <row r="51" spans="1:6" ht="78.75" x14ac:dyDescent="0.2">
      <c r="A51" s="56" t="s">
        <v>83</v>
      </c>
      <c r="B51" s="29" t="s">
        <v>18</v>
      </c>
      <c r="C51" s="9" t="s">
        <v>84</v>
      </c>
      <c r="D51" s="10">
        <v>1484600</v>
      </c>
      <c r="E51" s="30">
        <v>123800</v>
      </c>
      <c r="F51" s="31">
        <f t="shared" si="0"/>
        <v>1360800</v>
      </c>
    </row>
    <row r="52" spans="1:6" x14ac:dyDescent="0.2">
      <c r="A52" s="55" t="s">
        <v>13</v>
      </c>
      <c r="B52" s="29" t="s">
        <v>18</v>
      </c>
      <c r="C52" s="9" t="s">
        <v>85</v>
      </c>
      <c r="D52" s="10">
        <v>1484600</v>
      </c>
      <c r="E52" s="30">
        <v>123800</v>
      </c>
      <c r="F52" s="31">
        <f t="shared" si="0"/>
        <v>1360800</v>
      </c>
    </row>
    <row r="53" spans="1:6" ht="90" x14ac:dyDescent="0.2">
      <c r="A53" s="56" t="s">
        <v>86</v>
      </c>
      <c r="B53" s="29" t="s">
        <v>18</v>
      </c>
      <c r="C53" s="9" t="s">
        <v>87</v>
      </c>
      <c r="D53" s="10">
        <v>1358400</v>
      </c>
      <c r="E53" s="30">
        <v>113200</v>
      </c>
      <c r="F53" s="31">
        <f t="shared" si="0"/>
        <v>1245200</v>
      </c>
    </row>
    <row r="54" spans="1:6" x14ac:dyDescent="0.2">
      <c r="A54" s="55" t="s">
        <v>13</v>
      </c>
      <c r="B54" s="29" t="s">
        <v>18</v>
      </c>
      <c r="C54" s="9" t="s">
        <v>88</v>
      </c>
      <c r="D54" s="10">
        <v>1358400</v>
      </c>
      <c r="E54" s="30">
        <v>113200</v>
      </c>
      <c r="F54" s="31">
        <f t="shared" si="0"/>
        <v>1245200</v>
      </c>
    </row>
    <row r="55" spans="1:6" ht="90" x14ac:dyDescent="0.2">
      <c r="A55" s="56" t="s">
        <v>89</v>
      </c>
      <c r="B55" s="29" t="s">
        <v>18</v>
      </c>
      <c r="C55" s="9" t="s">
        <v>90</v>
      </c>
      <c r="D55" s="10">
        <v>740200</v>
      </c>
      <c r="E55" s="30">
        <v>61700</v>
      </c>
      <c r="F55" s="31">
        <f t="shared" si="0"/>
        <v>678500</v>
      </c>
    </row>
    <row r="56" spans="1:6" x14ac:dyDescent="0.2">
      <c r="A56" s="55" t="s">
        <v>13</v>
      </c>
      <c r="B56" s="29" t="s">
        <v>18</v>
      </c>
      <c r="C56" s="9" t="s">
        <v>91</v>
      </c>
      <c r="D56" s="10">
        <v>740200</v>
      </c>
      <c r="E56" s="30">
        <v>61700</v>
      </c>
      <c r="F56" s="31">
        <f t="shared" si="0"/>
        <v>678500</v>
      </c>
    </row>
    <row r="57" spans="1:6" ht="22.5" x14ac:dyDescent="0.2">
      <c r="A57" s="55" t="s">
        <v>92</v>
      </c>
      <c r="B57" s="29" t="s">
        <v>18</v>
      </c>
      <c r="C57" s="9" t="s">
        <v>93</v>
      </c>
      <c r="D57" s="10">
        <v>200</v>
      </c>
      <c r="E57" s="30" t="s">
        <v>12</v>
      </c>
      <c r="F57" s="31">
        <f t="shared" si="0"/>
        <v>200</v>
      </c>
    </row>
    <row r="58" spans="1:6" x14ac:dyDescent="0.2">
      <c r="A58" s="55" t="s">
        <v>94</v>
      </c>
      <c r="B58" s="29" t="s">
        <v>18</v>
      </c>
      <c r="C58" s="9" t="s">
        <v>95</v>
      </c>
      <c r="D58" s="10">
        <v>200</v>
      </c>
      <c r="E58" s="30" t="s">
        <v>12</v>
      </c>
      <c r="F58" s="31">
        <f t="shared" si="0"/>
        <v>200</v>
      </c>
    </row>
    <row r="59" spans="1:6" ht="67.5" x14ac:dyDescent="0.2">
      <c r="A59" s="56" t="s">
        <v>96</v>
      </c>
      <c r="B59" s="29" t="s">
        <v>18</v>
      </c>
      <c r="C59" s="9" t="s">
        <v>97</v>
      </c>
      <c r="D59" s="10">
        <v>200</v>
      </c>
      <c r="E59" s="30" t="s">
        <v>12</v>
      </c>
      <c r="F59" s="31">
        <f t="shared" si="0"/>
        <v>200</v>
      </c>
    </row>
    <row r="60" spans="1:6" x14ac:dyDescent="0.2">
      <c r="A60" s="55" t="s">
        <v>32</v>
      </c>
      <c r="B60" s="29" t="s">
        <v>18</v>
      </c>
      <c r="C60" s="9" t="s">
        <v>98</v>
      </c>
      <c r="D60" s="10">
        <v>200</v>
      </c>
      <c r="E60" s="30" t="s">
        <v>12</v>
      </c>
      <c r="F60" s="31">
        <f t="shared" si="0"/>
        <v>200</v>
      </c>
    </row>
    <row r="61" spans="1:6" ht="22.5" x14ac:dyDescent="0.2">
      <c r="A61" s="55" t="s">
        <v>99</v>
      </c>
      <c r="B61" s="29" t="s">
        <v>18</v>
      </c>
      <c r="C61" s="9" t="s">
        <v>100</v>
      </c>
      <c r="D61" s="10">
        <v>761700</v>
      </c>
      <c r="E61" s="30">
        <v>61300</v>
      </c>
      <c r="F61" s="31">
        <f t="shared" si="0"/>
        <v>700400</v>
      </c>
    </row>
    <row r="62" spans="1:6" ht="33.75" x14ac:dyDescent="0.2">
      <c r="A62" s="55" t="s">
        <v>49</v>
      </c>
      <c r="B62" s="29" t="s">
        <v>18</v>
      </c>
      <c r="C62" s="9" t="s">
        <v>101</v>
      </c>
      <c r="D62" s="10">
        <v>338100</v>
      </c>
      <c r="E62" s="30">
        <v>26000</v>
      </c>
      <c r="F62" s="31">
        <f t="shared" si="0"/>
        <v>312100</v>
      </c>
    </row>
    <row r="63" spans="1:6" ht="22.5" x14ac:dyDescent="0.2">
      <c r="A63" s="55" t="s">
        <v>81</v>
      </c>
      <c r="B63" s="29" t="s">
        <v>18</v>
      </c>
      <c r="C63" s="9" t="s">
        <v>102</v>
      </c>
      <c r="D63" s="10">
        <v>338100</v>
      </c>
      <c r="E63" s="30">
        <v>26000</v>
      </c>
      <c r="F63" s="31">
        <f t="shared" si="0"/>
        <v>312100</v>
      </c>
    </row>
    <row r="64" spans="1:6" ht="90" x14ac:dyDescent="0.2">
      <c r="A64" s="56" t="s">
        <v>103</v>
      </c>
      <c r="B64" s="29" t="s">
        <v>18</v>
      </c>
      <c r="C64" s="9" t="s">
        <v>104</v>
      </c>
      <c r="D64" s="10">
        <v>338100</v>
      </c>
      <c r="E64" s="30">
        <v>26000</v>
      </c>
      <c r="F64" s="31">
        <f t="shared" si="0"/>
        <v>312100</v>
      </c>
    </row>
    <row r="65" spans="1:6" x14ac:dyDescent="0.2">
      <c r="A65" s="55" t="s">
        <v>13</v>
      </c>
      <c r="B65" s="29" t="s">
        <v>18</v>
      </c>
      <c r="C65" s="9" t="s">
        <v>105</v>
      </c>
      <c r="D65" s="10">
        <v>338100</v>
      </c>
      <c r="E65" s="30">
        <v>26000</v>
      </c>
      <c r="F65" s="31">
        <f t="shared" si="0"/>
        <v>312100</v>
      </c>
    </row>
    <row r="66" spans="1:6" ht="22.5" x14ac:dyDescent="0.2">
      <c r="A66" s="55" t="s">
        <v>92</v>
      </c>
      <c r="B66" s="29" t="s">
        <v>18</v>
      </c>
      <c r="C66" s="9" t="s">
        <v>106</v>
      </c>
      <c r="D66" s="10">
        <v>423600</v>
      </c>
      <c r="E66" s="30">
        <v>35300</v>
      </c>
      <c r="F66" s="31">
        <f t="shared" si="0"/>
        <v>388300</v>
      </c>
    </row>
    <row r="67" spans="1:6" x14ac:dyDescent="0.2">
      <c r="A67" s="55" t="s">
        <v>94</v>
      </c>
      <c r="B67" s="29" t="s">
        <v>18</v>
      </c>
      <c r="C67" s="9" t="s">
        <v>107</v>
      </c>
      <c r="D67" s="10">
        <v>423600</v>
      </c>
      <c r="E67" s="30">
        <v>35300</v>
      </c>
      <c r="F67" s="31">
        <f t="shared" si="0"/>
        <v>388300</v>
      </c>
    </row>
    <row r="68" spans="1:6" ht="56.25" x14ac:dyDescent="0.2">
      <c r="A68" s="56" t="s">
        <v>108</v>
      </c>
      <c r="B68" s="29" t="s">
        <v>18</v>
      </c>
      <c r="C68" s="9" t="s">
        <v>109</v>
      </c>
      <c r="D68" s="10">
        <v>423600</v>
      </c>
      <c r="E68" s="30">
        <v>35300</v>
      </c>
      <c r="F68" s="31">
        <f t="shared" si="0"/>
        <v>388300</v>
      </c>
    </row>
    <row r="69" spans="1:6" x14ac:dyDescent="0.2">
      <c r="A69" s="55" t="s">
        <v>13</v>
      </c>
      <c r="B69" s="29" t="s">
        <v>18</v>
      </c>
      <c r="C69" s="9" t="s">
        <v>110</v>
      </c>
      <c r="D69" s="10">
        <v>423600</v>
      </c>
      <c r="E69" s="30">
        <v>35300</v>
      </c>
      <c r="F69" s="31">
        <f t="shared" si="0"/>
        <v>388300</v>
      </c>
    </row>
    <row r="70" spans="1:6" x14ac:dyDescent="0.2">
      <c r="A70" s="55" t="s">
        <v>111</v>
      </c>
      <c r="B70" s="29" t="s">
        <v>18</v>
      </c>
      <c r="C70" s="9" t="s">
        <v>112</v>
      </c>
      <c r="D70" s="10">
        <v>736100</v>
      </c>
      <c r="E70" s="30" t="s">
        <v>12</v>
      </c>
      <c r="F70" s="31">
        <f t="shared" si="0"/>
        <v>736100</v>
      </c>
    </row>
    <row r="71" spans="1:6" ht="22.5" x14ac:dyDescent="0.2">
      <c r="A71" s="55" t="s">
        <v>92</v>
      </c>
      <c r="B71" s="29" t="s">
        <v>18</v>
      </c>
      <c r="C71" s="9" t="s">
        <v>113</v>
      </c>
      <c r="D71" s="10">
        <v>736100</v>
      </c>
      <c r="E71" s="30" t="s">
        <v>12</v>
      </c>
      <c r="F71" s="31">
        <f t="shared" si="0"/>
        <v>736100</v>
      </c>
    </row>
    <row r="72" spans="1:6" x14ac:dyDescent="0.2">
      <c r="A72" s="55" t="s">
        <v>114</v>
      </c>
      <c r="B72" s="29" t="s">
        <v>18</v>
      </c>
      <c r="C72" s="9" t="s">
        <v>115</v>
      </c>
      <c r="D72" s="10">
        <v>736100</v>
      </c>
      <c r="E72" s="30" t="s">
        <v>12</v>
      </c>
      <c r="F72" s="31">
        <f t="shared" si="0"/>
        <v>736100</v>
      </c>
    </row>
    <row r="73" spans="1:6" ht="33.75" x14ac:dyDescent="0.2">
      <c r="A73" s="55" t="s">
        <v>116</v>
      </c>
      <c r="B73" s="29" t="s">
        <v>18</v>
      </c>
      <c r="C73" s="9" t="s">
        <v>117</v>
      </c>
      <c r="D73" s="10">
        <v>736100</v>
      </c>
      <c r="E73" s="30" t="s">
        <v>12</v>
      </c>
      <c r="F73" s="31">
        <f t="shared" si="0"/>
        <v>736100</v>
      </c>
    </row>
    <row r="74" spans="1:6" x14ac:dyDescent="0.2">
      <c r="A74" s="55" t="s">
        <v>118</v>
      </c>
      <c r="B74" s="29" t="s">
        <v>18</v>
      </c>
      <c r="C74" s="9" t="s">
        <v>119</v>
      </c>
      <c r="D74" s="10">
        <v>736100</v>
      </c>
      <c r="E74" s="30" t="s">
        <v>12</v>
      </c>
      <c r="F74" s="31">
        <f t="shared" si="0"/>
        <v>736100</v>
      </c>
    </row>
    <row r="75" spans="1:6" x14ac:dyDescent="0.2">
      <c r="A75" s="55" t="s">
        <v>120</v>
      </c>
      <c r="B75" s="29" t="s">
        <v>18</v>
      </c>
      <c r="C75" s="9" t="s">
        <v>121</v>
      </c>
      <c r="D75" s="10">
        <v>3355500</v>
      </c>
      <c r="E75" s="30">
        <v>266600</v>
      </c>
      <c r="F75" s="31">
        <f t="shared" si="0"/>
        <v>3088900</v>
      </c>
    </row>
    <row r="76" spans="1:6" ht="22.5" x14ac:dyDescent="0.2">
      <c r="A76" s="55" t="s">
        <v>34</v>
      </c>
      <c r="B76" s="29" t="s">
        <v>18</v>
      </c>
      <c r="C76" s="9" t="s">
        <v>122</v>
      </c>
      <c r="D76" s="10">
        <v>520000</v>
      </c>
      <c r="E76" s="30">
        <v>25000</v>
      </c>
      <c r="F76" s="31">
        <f t="shared" si="0"/>
        <v>495000</v>
      </c>
    </row>
    <row r="77" spans="1:6" ht="22.5" x14ac:dyDescent="0.2">
      <c r="A77" s="55" t="s">
        <v>36</v>
      </c>
      <c r="B77" s="29" t="s">
        <v>18</v>
      </c>
      <c r="C77" s="9" t="s">
        <v>123</v>
      </c>
      <c r="D77" s="10">
        <v>500000</v>
      </c>
      <c r="E77" s="30">
        <v>25000</v>
      </c>
      <c r="F77" s="31">
        <f t="shared" si="0"/>
        <v>475000</v>
      </c>
    </row>
    <row r="78" spans="1:6" ht="45" x14ac:dyDescent="0.2">
      <c r="A78" s="56" t="s">
        <v>124</v>
      </c>
      <c r="B78" s="29" t="s">
        <v>18</v>
      </c>
      <c r="C78" s="9" t="s">
        <v>125</v>
      </c>
      <c r="D78" s="10">
        <v>300000</v>
      </c>
      <c r="E78" s="30">
        <v>25000</v>
      </c>
      <c r="F78" s="31">
        <f t="shared" si="0"/>
        <v>275000</v>
      </c>
    </row>
    <row r="79" spans="1:6" x14ac:dyDescent="0.2">
      <c r="A79" s="55" t="s">
        <v>32</v>
      </c>
      <c r="B79" s="29" t="s">
        <v>18</v>
      </c>
      <c r="C79" s="9" t="s">
        <v>126</v>
      </c>
      <c r="D79" s="10">
        <v>300000</v>
      </c>
      <c r="E79" s="30">
        <v>25000</v>
      </c>
      <c r="F79" s="31">
        <f t="shared" ref="F79:F142" si="1">IF(OR(D79="-",IF(E79="-",0,E79)&gt;=IF(D79="-",0,D79)),"-",IF(D79="-",0,D79)-IF(E79="-",0,E79))</f>
        <v>275000</v>
      </c>
    </row>
    <row r="80" spans="1:6" ht="56.25" x14ac:dyDescent="0.2">
      <c r="A80" s="56" t="s">
        <v>127</v>
      </c>
      <c r="B80" s="29" t="s">
        <v>18</v>
      </c>
      <c r="C80" s="9" t="s">
        <v>128</v>
      </c>
      <c r="D80" s="10">
        <v>200000</v>
      </c>
      <c r="E80" s="30" t="s">
        <v>12</v>
      </c>
      <c r="F80" s="31">
        <f t="shared" si="1"/>
        <v>200000</v>
      </c>
    </row>
    <row r="81" spans="1:6" x14ac:dyDescent="0.2">
      <c r="A81" s="55" t="s">
        <v>129</v>
      </c>
      <c r="B81" s="29" t="s">
        <v>18</v>
      </c>
      <c r="C81" s="9" t="s">
        <v>130</v>
      </c>
      <c r="D81" s="10">
        <v>200000</v>
      </c>
      <c r="E81" s="30" t="s">
        <v>12</v>
      </c>
      <c r="F81" s="31">
        <f t="shared" si="1"/>
        <v>200000</v>
      </c>
    </row>
    <row r="82" spans="1:6" ht="22.5" x14ac:dyDescent="0.2">
      <c r="A82" s="55" t="s">
        <v>131</v>
      </c>
      <c r="B82" s="29" t="s">
        <v>18</v>
      </c>
      <c r="C82" s="9" t="s">
        <v>132</v>
      </c>
      <c r="D82" s="10">
        <v>20000</v>
      </c>
      <c r="E82" s="30" t="s">
        <v>12</v>
      </c>
      <c r="F82" s="31">
        <f t="shared" si="1"/>
        <v>20000</v>
      </c>
    </row>
    <row r="83" spans="1:6" ht="45" x14ac:dyDescent="0.2">
      <c r="A83" s="56" t="s">
        <v>133</v>
      </c>
      <c r="B83" s="29" t="s">
        <v>18</v>
      </c>
      <c r="C83" s="9" t="s">
        <v>134</v>
      </c>
      <c r="D83" s="10">
        <v>20000</v>
      </c>
      <c r="E83" s="30" t="s">
        <v>12</v>
      </c>
      <c r="F83" s="31">
        <f t="shared" si="1"/>
        <v>20000</v>
      </c>
    </row>
    <row r="84" spans="1:6" x14ac:dyDescent="0.2">
      <c r="A84" s="55" t="s">
        <v>32</v>
      </c>
      <c r="B84" s="29" t="s">
        <v>18</v>
      </c>
      <c r="C84" s="9" t="s">
        <v>135</v>
      </c>
      <c r="D84" s="10">
        <v>20000</v>
      </c>
      <c r="E84" s="30" t="s">
        <v>12</v>
      </c>
      <c r="F84" s="31">
        <f t="shared" si="1"/>
        <v>20000</v>
      </c>
    </row>
    <row r="85" spans="1:6" ht="33.75" x14ac:dyDescent="0.2">
      <c r="A85" s="55" t="s">
        <v>49</v>
      </c>
      <c r="B85" s="29" t="s">
        <v>18</v>
      </c>
      <c r="C85" s="9" t="s">
        <v>136</v>
      </c>
      <c r="D85" s="10">
        <v>1177900</v>
      </c>
      <c r="E85" s="30">
        <v>182000</v>
      </c>
      <c r="F85" s="31">
        <f t="shared" si="1"/>
        <v>995900</v>
      </c>
    </row>
    <row r="86" spans="1:6" ht="22.5" x14ac:dyDescent="0.2">
      <c r="A86" s="55" t="s">
        <v>51</v>
      </c>
      <c r="B86" s="29" t="s">
        <v>18</v>
      </c>
      <c r="C86" s="9" t="s">
        <v>137</v>
      </c>
      <c r="D86" s="10">
        <v>1177900</v>
      </c>
      <c r="E86" s="30">
        <v>182000</v>
      </c>
      <c r="F86" s="31">
        <f t="shared" si="1"/>
        <v>995900</v>
      </c>
    </row>
    <row r="87" spans="1:6" ht="78.75" x14ac:dyDescent="0.2">
      <c r="A87" s="56" t="s">
        <v>138</v>
      </c>
      <c r="B87" s="29" t="s">
        <v>18</v>
      </c>
      <c r="C87" s="9" t="s">
        <v>139</v>
      </c>
      <c r="D87" s="10">
        <v>800000</v>
      </c>
      <c r="E87" s="30" t="s">
        <v>12</v>
      </c>
      <c r="F87" s="31">
        <f t="shared" si="1"/>
        <v>800000</v>
      </c>
    </row>
    <row r="88" spans="1:6" x14ac:dyDescent="0.2">
      <c r="A88" s="55" t="s">
        <v>32</v>
      </c>
      <c r="B88" s="29" t="s">
        <v>18</v>
      </c>
      <c r="C88" s="9" t="s">
        <v>140</v>
      </c>
      <c r="D88" s="10">
        <v>800000</v>
      </c>
      <c r="E88" s="30" t="s">
        <v>12</v>
      </c>
      <c r="F88" s="31">
        <f t="shared" si="1"/>
        <v>800000</v>
      </c>
    </row>
    <row r="89" spans="1:6" ht="67.5" x14ac:dyDescent="0.2">
      <c r="A89" s="56" t="s">
        <v>141</v>
      </c>
      <c r="B89" s="29" t="s">
        <v>18</v>
      </c>
      <c r="C89" s="9" t="s">
        <v>142</v>
      </c>
      <c r="D89" s="10">
        <v>180000</v>
      </c>
      <c r="E89" s="30">
        <v>180000</v>
      </c>
      <c r="F89" s="31" t="str">
        <f t="shared" si="1"/>
        <v>-</v>
      </c>
    </row>
    <row r="90" spans="1:6" x14ac:dyDescent="0.2">
      <c r="A90" s="55" t="s">
        <v>143</v>
      </c>
      <c r="B90" s="29" t="s">
        <v>18</v>
      </c>
      <c r="C90" s="9" t="s">
        <v>144</v>
      </c>
      <c r="D90" s="10">
        <v>180000</v>
      </c>
      <c r="E90" s="30">
        <v>180000</v>
      </c>
      <c r="F90" s="31" t="str">
        <f t="shared" si="1"/>
        <v>-</v>
      </c>
    </row>
    <row r="91" spans="1:6" ht="56.25" x14ac:dyDescent="0.2">
      <c r="A91" s="56" t="s">
        <v>145</v>
      </c>
      <c r="B91" s="29" t="s">
        <v>18</v>
      </c>
      <c r="C91" s="9" t="s">
        <v>146</v>
      </c>
      <c r="D91" s="10">
        <v>100000</v>
      </c>
      <c r="E91" s="30" t="s">
        <v>12</v>
      </c>
      <c r="F91" s="31">
        <f t="shared" si="1"/>
        <v>100000</v>
      </c>
    </row>
    <row r="92" spans="1:6" x14ac:dyDescent="0.2">
      <c r="A92" s="55" t="s">
        <v>32</v>
      </c>
      <c r="B92" s="29" t="s">
        <v>18</v>
      </c>
      <c r="C92" s="9" t="s">
        <v>147</v>
      </c>
      <c r="D92" s="10">
        <v>100000</v>
      </c>
      <c r="E92" s="30" t="s">
        <v>12</v>
      </c>
      <c r="F92" s="31">
        <f t="shared" si="1"/>
        <v>100000</v>
      </c>
    </row>
    <row r="93" spans="1:6" ht="56.25" x14ac:dyDescent="0.2">
      <c r="A93" s="56" t="s">
        <v>148</v>
      </c>
      <c r="B93" s="29" t="s">
        <v>18</v>
      </c>
      <c r="C93" s="9" t="s">
        <v>149</v>
      </c>
      <c r="D93" s="10">
        <v>30000</v>
      </c>
      <c r="E93" s="30" t="s">
        <v>12</v>
      </c>
      <c r="F93" s="31">
        <f t="shared" si="1"/>
        <v>30000</v>
      </c>
    </row>
    <row r="94" spans="1:6" x14ac:dyDescent="0.2">
      <c r="A94" s="55" t="s">
        <v>32</v>
      </c>
      <c r="B94" s="29" t="s">
        <v>18</v>
      </c>
      <c r="C94" s="9" t="s">
        <v>150</v>
      </c>
      <c r="D94" s="10">
        <v>30000</v>
      </c>
      <c r="E94" s="30" t="s">
        <v>12</v>
      </c>
      <c r="F94" s="31">
        <f t="shared" si="1"/>
        <v>30000</v>
      </c>
    </row>
    <row r="95" spans="1:6" ht="56.25" x14ac:dyDescent="0.2">
      <c r="A95" s="56" t="s">
        <v>75</v>
      </c>
      <c r="B95" s="29" t="s">
        <v>18</v>
      </c>
      <c r="C95" s="9" t="s">
        <v>151</v>
      </c>
      <c r="D95" s="10">
        <v>24000</v>
      </c>
      <c r="E95" s="30">
        <v>2000</v>
      </c>
      <c r="F95" s="31">
        <f t="shared" si="1"/>
        <v>22000</v>
      </c>
    </row>
    <row r="96" spans="1:6" x14ac:dyDescent="0.2">
      <c r="A96" s="55" t="s">
        <v>32</v>
      </c>
      <c r="B96" s="29" t="s">
        <v>18</v>
      </c>
      <c r="C96" s="9" t="s">
        <v>152</v>
      </c>
      <c r="D96" s="10">
        <v>24000</v>
      </c>
      <c r="E96" s="30">
        <v>2000</v>
      </c>
      <c r="F96" s="31">
        <f t="shared" si="1"/>
        <v>22000</v>
      </c>
    </row>
    <row r="97" spans="1:6" ht="56.25" x14ac:dyDescent="0.2">
      <c r="A97" s="56" t="s">
        <v>153</v>
      </c>
      <c r="B97" s="29" t="s">
        <v>18</v>
      </c>
      <c r="C97" s="9" t="s">
        <v>154</v>
      </c>
      <c r="D97" s="10">
        <v>43900</v>
      </c>
      <c r="E97" s="30" t="s">
        <v>12</v>
      </c>
      <c r="F97" s="31">
        <f t="shared" si="1"/>
        <v>43900</v>
      </c>
    </row>
    <row r="98" spans="1:6" x14ac:dyDescent="0.2">
      <c r="A98" s="55" t="s">
        <v>67</v>
      </c>
      <c r="B98" s="29" t="s">
        <v>18</v>
      </c>
      <c r="C98" s="9" t="s">
        <v>155</v>
      </c>
      <c r="D98" s="10">
        <v>43900</v>
      </c>
      <c r="E98" s="30" t="s">
        <v>12</v>
      </c>
      <c r="F98" s="31">
        <f t="shared" si="1"/>
        <v>43900</v>
      </c>
    </row>
    <row r="99" spans="1:6" ht="22.5" x14ac:dyDescent="0.2">
      <c r="A99" s="55" t="s">
        <v>156</v>
      </c>
      <c r="B99" s="29" t="s">
        <v>18</v>
      </c>
      <c r="C99" s="9" t="s">
        <v>157</v>
      </c>
      <c r="D99" s="10">
        <v>1657600</v>
      </c>
      <c r="E99" s="30">
        <v>59600</v>
      </c>
      <c r="F99" s="31">
        <f t="shared" si="1"/>
        <v>1598000</v>
      </c>
    </row>
    <row r="100" spans="1:6" ht="22.5" x14ac:dyDescent="0.2">
      <c r="A100" s="55" t="s">
        <v>158</v>
      </c>
      <c r="B100" s="29" t="s">
        <v>18</v>
      </c>
      <c r="C100" s="9" t="s">
        <v>159</v>
      </c>
      <c r="D100" s="10">
        <v>1657600</v>
      </c>
      <c r="E100" s="30">
        <v>59600</v>
      </c>
      <c r="F100" s="31">
        <f t="shared" si="1"/>
        <v>1598000</v>
      </c>
    </row>
    <row r="101" spans="1:6" ht="45" x14ac:dyDescent="0.2">
      <c r="A101" s="56" t="s">
        <v>160</v>
      </c>
      <c r="B101" s="29" t="s">
        <v>18</v>
      </c>
      <c r="C101" s="9" t="s">
        <v>161</v>
      </c>
      <c r="D101" s="10">
        <v>602000</v>
      </c>
      <c r="E101" s="30" t="s">
        <v>12</v>
      </c>
      <c r="F101" s="31">
        <f t="shared" si="1"/>
        <v>602000</v>
      </c>
    </row>
    <row r="102" spans="1:6" x14ac:dyDescent="0.2">
      <c r="A102" s="55" t="s">
        <v>32</v>
      </c>
      <c r="B102" s="29" t="s">
        <v>18</v>
      </c>
      <c r="C102" s="9" t="s">
        <v>162</v>
      </c>
      <c r="D102" s="10">
        <v>602000</v>
      </c>
      <c r="E102" s="30" t="s">
        <v>12</v>
      </c>
      <c r="F102" s="31">
        <f t="shared" si="1"/>
        <v>602000</v>
      </c>
    </row>
    <row r="103" spans="1:6" ht="45" x14ac:dyDescent="0.2">
      <c r="A103" s="55" t="s">
        <v>163</v>
      </c>
      <c r="B103" s="29" t="s">
        <v>18</v>
      </c>
      <c r="C103" s="9" t="s">
        <v>164</v>
      </c>
      <c r="D103" s="10">
        <v>200000</v>
      </c>
      <c r="E103" s="30" t="s">
        <v>12</v>
      </c>
      <c r="F103" s="31">
        <f t="shared" si="1"/>
        <v>200000</v>
      </c>
    </row>
    <row r="104" spans="1:6" x14ac:dyDescent="0.2">
      <c r="A104" s="55" t="s">
        <v>32</v>
      </c>
      <c r="B104" s="29" t="s">
        <v>18</v>
      </c>
      <c r="C104" s="9" t="s">
        <v>165</v>
      </c>
      <c r="D104" s="10">
        <v>200000</v>
      </c>
      <c r="E104" s="30" t="s">
        <v>12</v>
      </c>
      <c r="F104" s="31">
        <f t="shared" si="1"/>
        <v>200000</v>
      </c>
    </row>
    <row r="105" spans="1:6" ht="45" x14ac:dyDescent="0.2">
      <c r="A105" s="55" t="s">
        <v>166</v>
      </c>
      <c r="B105" s="29" t="s">
        <v>18</v>
      </c>
      <c r="C105" s="9" t="s">
        <v>167</v>
      </c>
      <c r="D105" s="10">
        <v>143700</v>
      </c>
      <c r="E105" s="30" t="s">
        <v>12</v>
      </c>
      <c r="F105" s="31">
        <f t="shared" si="1"/>
        <v>143700</v>
      </c>
    </row>
    <row r="106" spans="1:6" x14ac:dyDescent="0.2">
      <c r="A106" s="55" t="s">
        <v>168</v>
      </c>
      <c r="B106" s="29" t="s">
        <v>18</v>
      </c>
      <c r="C106" s="9" t="s">
        <v>169</v>
      </c>
      <c r="D106" s="10">
        <v>143700</v>
      </c>
      <c r="E106" s="30" t="s">
        <v>12</v>
      </c>
      <c r="F106" s="31">
        <f t="shared" si="1"/>
        <v>143700</v>
      </c>
    </row>
    <row r="107" spans="1:6" ht="78.75" x14ac:dyDescent="0.2">
      <c r="A107" s="56" t="s">
        <v>170</v>
      </c>
      <c r="B107" s="29" t="s">
        <v>18</v>
      </c>
      <c r="C107" s="9" t="s">
        <v>171</v>
      </c>
      <c r="D107" s="10">
        <v>711900</v>
      </c>
      <c r="E107" s="30">
        <v>59600</v>
      </c>
      <c r="F107" s="31">
        <f t="shared" si="1"/>
        <v>652300</v>
      </c>
    </row>
    <row r="108" spans="1:6" x14ac:dyDescent="0.2">
      <c r="A108" s="55" t="s">
        <v>13</v>
      </c>
      <c r="B108" s="29" t="s">
        <v>18</v>
      </c>
      <c r="C108" s="9" t="s">
        <v>172</v>
      </c>
      <c r="D108" s="10">
        <v>711900</v>
      </c>
      <c r="E108" s="30">
        <v>59600</v>
      </c>
      <c r="F108" s="31">
        <f t="shared" si="1"/>
        <v>652300</v>
      </c>
    </row>
    <row r="109" spans="1:6" x14ac:dyDescent="0.2">
      <c r="A109" s="53" t="s">
        <v>173</v>
      </c>
      <c r="B109" s="19" t="s">
        <v>18</v>
      </c>
      <c r="C109" s="20" t="s">
        <v>174</v>
      </c>
      <c r="D109" s="21">
        <v>4696000</v>
      </c>
      <c r="E109" s="22">
        <v>377700</v>
      </c>
      <c r="F109" s="23">
        <f t="shared" si="1"/>
        <v>4318300</v>
      </c>
    </row>
    <row r="110" spans="1:6" ht="22.5" x14ac:dyDescent="0.2">
      <c r="A110" s="55" t="s">
        <v>175</v>
      </c>
      <c r="B110" s="29" t="s">
        <v>18</v>
      </c>
      <c r="C110" s="9" t="s">
        <v>176</v>
      </c>
      <c r="D110" s="10">
        <v>4553200</v>
      </c>
      <c r="E110" s="30">
        <v>377700</v>
      </c>
      <c r="F110" s="31">
        <f t="shared" si="1"/>
        <v>4175500</v>
      </c>
    </row>
    <row r="111" spans="1:6" ht="33.75" x14ac:dyDescent="0.2">
      <c r="A111" s="55" t="s">
        <v>177</v>
      </c>
      <c r="B111" s="29" t="s">
        <v>18</v>
      </c>
      <c r="C111" s="9" t="s">
        <v>178</v>
      </c>
      <c r="D111" s="10">
        <v>4553200</v>
      </c>
      <c r="E111" s="30">
        <v>377700</v>
      </c>
      <c r="F111" s="31">
        <f t="shared" si="1"/>
        <v>4175500</v>
      </c>
    </row>
    <row r="112" spans="1:6" x14ac:dyDescent="0.2">
      <c r="A112" s="55" t="s">
        <v>179</v>
      </c>
      <c r="B112" s="29" t="s">
        <v>18</v>
      </c>
      <c r="C112" s="9" t="s">
        <v>180</v>
      </c>
      <c r="D112" s="10">
        <v>4553200</v>
      </c>
      <c r="E112" s="30">
        <v>377700</v>
      </c>
      <c r="F112" s="31">
        <f t="shared" si="1"/>
        <v>4175500</v>
      </c>
    </row>
    <row r="113" spans="1:6" ht="56.25" x14ac:dyDescent="0.2">
      <c r="A113" s="56" t="s">
        <v>181</v>
      </c>
      <c r="B113" s="29" t="s">
        <v>18</v>
      </c>
      <c r="C113" s="9" t="s">
        <v>182</v>
      </c>
      <c r="D113" s="10">
        <v>17500</v>
      </c>
      <c r="E113" s="30" t="s">
        <v>12</v>
      </c>
      <c r="F113" s="31">
        <f t="shared" si="1"/>
        <v>17500</v>
      </c>
    </row>
    <row r="114" spans="1:6" x14ac:dyDescent="0.2">
      <c r="A114" s="55" t="s">
        <v>32</v>
      </c>
      <c r="B114" s="29" t="s">
        <v>18</v>
      </c>
      <c r="C114" s="9" t="s">
        <v>183</v>
      </c>
      <c r="D114" s="10">
        <v>17500</v>
      </c>
      <c r="E114" s="30" t="s">
        <v>12</v>
      </c>
      <c r="F114" s="31">
        <f t="shared" si="1"/>
        <v>17500</v>
      </c>
    </row>
    <row r="115" spans="1:6" ht="90" x14ac:dyDescent="0.2">
      <c r="A115" s="56" t="s">
        <v>184</v>
      </c>
      <c r="B115" s="29" t="s">
        <v>18</v>
      </c>
      <c r="C115" s="9" t="s">
        <v>185</v>
      </c>
      <c r="D115" s="10">
        <v>4535700</v>
      </c>
      <c r="E115" s="30">
        <v>377700</v>
      </c>
      <c r="F115" s="31">
        <f t="shared" si="1"/>
        <v>4158000</v>
      </c>
    </row>
    <row r="116" spans="1:6" x14ac:dyDescent="0.2">
      <c r="A116" s="55" t="s">
        <v>13</v>
      </c>
      <c r="B116" s="29" t="s">
        <v>18</v>
      </c>
      <c r="C116" s="9" t="s">
        <v>186</v>
      </c>
      <c r="D116" s="10">
        <v>4535700</v>
      </c>
      <c r="E116" s="30">
        <v>377700</v>
      </c>
      <c r="F116" s="31">
        <f t="shared" si="1"/>
        <v>4158000</v>
      </c>
    </row>
    <row r="117" spans="1:6" ht="22.5" x14ac:dyDescent="0.2">
      <c r="A117" s="55" t="s">
        <v>187</v>
      </c>
      <c r="B117" s="29" t="s">
        <v>18</v>
      </c>
      <c r="C117" s="9" t="s">
        <v>188</v>
      </c>
      <c r="D117" s="10">
        <v>142800</v>
      </c>
      <c r="E117" s="30" t="s">
        <v>12</v>
      </c>
      <c r="F117" s="31">
        <f t="shared" si="1"/>
        <v>142800</v>
      </c>
    </row>
    <row r="118" spans="1:6" ht="33.75" x14ac:dyDescent="0.2">
      <c r="A118" s="55" t="s">
        <v>177</v>
      </c>
      <c r="B118" s="29" t="s">
        <v>18</v>
      </c>
      <c r="C118" s="9" t="s">
        <v>189</v>
      </c>
      <c r="D118" s="10">
        <v>32900</v>
      </c>
      <c r="E118" s="30" t="s">
        <v>12</v>
      </c>
      <c r="F118" s="31">
        <f t="shared" si="1"/>
        <v>32900</v>
      </c>
    </row>
    <row r="119" spans="1:6" x14ac:dyDescent="0.2">
      <c r="A119" s="55" t="s">
        <v>179</v>
      </c>
      <c r="B119" s="29" t="s">
        <v>18</v>
      </c>
      <c r="C119" s="9" t="s">
        <v>190</v>
      </c>
      <c r="D119" s="10">
        <v>32900</v>
      </c>
      <c r="E119" s="30" t="s">
        <v>12</v>
      </c>
      <c r="F119" s="31">
        <f t="shared" si="1"/>
        <v>32900</v>
      </c>
    </row>
    <row r="120" spans="1:6" ht="45" x14ac:dyDescent="0.2">
      <c r="A120" s="56" t="s">
        <v>191</v>
      </c>
      <c r="B120" s="29" t="s">
        <v>18</v>
      </c>
      <c r="C120" s="9" t="s">
        <v>192</v>
      </c>
      <c r="D120" s="10">
        <v>32900</v>
      </c>
      <c r="E120" s="30" t="s">
        <v>12</v>
      </c>
      <c r="F120" s="31">
        <f t="shared" si="1"/>
        <v>32900</v>
      </c>
    </row>
    <row r="121" spans="1:6" x14ac:dyDescent="0.2">
      <c r="A121" s="55" t="s">
        <v>32</v>
      </c>
      <c r="B121" s="29" t="s">
        <v>18</v>
      </c>
      <c r="C121" s="9" t="s">
        <v>193</v>
      </c>
      <c r="D121" s="10">
        <v>32900</v>
      </c>
      <c r="E121" s="30" t="s">
        <v>12</v>
      </c>
      <c r="F121" s="31">
        <f t="shared" si="1"/>
        <v>32900</v>
      </c>
    </row>
    <row r="122" spans="1:6" ht="22.5" x14ac:dyDescent="0.2">
      <c r="A122" s="55" t="s">
        <v>194</v>
      </c>
      <c r="B122" s="29" t="s">
        <v>18</v>
      </c>
      <c r="C122" s="9" t="s">
        <v>195</v>
      </c>
      <c r="D122" s="10">
        <v>109900</v>
      </c>
      <c r="E122" s="30" t="s">
        <v>12</v>
      </c>
      <c r="F122" s="31">
        <f t="shared" si="1"/>
        <v>109900</v>
      </c>
    </row>
    <row r="123" spans="1:6" x14ac:dyDescent="0.2">
      <c r="A123" s="55" t="s">
        <v>196</v>
      </c>
      <c r="B123" s="29" t="s">
        <v>18</v>
      </c>
      <c r="C123" s="9" t="s">
        <v>197</v>
      </c>
      <c r="D123" s="10">
        <v>109900</v>
      </c>
      <c r="E123" s="30" t="s">
        <v>12</v>
      </c>
      <c r="F123" s="31">
        <f t="shared" si="1"/>
        <v>109900</v>
      </c>
    </row>
    <row r="124" spans="1:6" ht="56.25" x14ac:dyDescent="0.2">
      <c r="A124" s="56" t="s">
        <v>198</v>
      </c>
      <c r="B124" s="29" t="s">
        <v>18</v>
      </c>
      <c r="C124" s="9" t="s">
        <v>199</v>
      </c>
      <c r="D124" s="10">
        <v>109900</v>
      </c>
      <c r="E124" s="30" t="s">
        <v>12</v>
      </c>
      <c r="F124" s="31">
        <f t="shared" si="1"/>
        <v>109900</v>
      </c>
    </row>
    <row r="125" spans="1:6" x14ac:dyDescent="0.2">
      <c r="A125" s="55" t="s">
        <v>32</v>
      </c>
      <c r="B125" s="29" t="s">
        <v>18</v>
      </c>
      <c r="C125" s="9" t="s">
        <v>200</v>
      </c>
      <c r="D125" s="10">
        <v>109900</v>
      </c>
      <c r="E125" s="30" t="s">
        <v>12</v>
      </c>
      <c r="F125" s="31">
        <f t="shared" si="1"/>
        <v>109900</v>
      </c>
    </row>
    <row r="126" spans="1:6" x14ac:dyDescent="0.2">
      <c r="A126" s="53" t="s">
        <v>201</v>
      </c>
      <c r="B126" s="19" t="s">
        <v>18</v>
      </c>
      <c r="C126" s="20" t="s">
        <v>202</v>
      </c>
      <c r="D126" s="21">
        <v>68977400</v>
      </c>
      <c r="E126" s="22" t="s">
        <v>12</v>
      </c>
      <c r="F126" s="23">
        <f t="shared" si="1"/>
        <v>68977400</v>
      </c>
    </row>
    <row r="127" spans="1:6" x14ac:dyDescent="0.2">
      <c r="A127" s="55" t="s">
        <v>203</v>
      </c>
      <c r="B127" s="29" t="s">
        <v>18</v>
      </c>
      <c r="C127" s="9" t="s">
        <v>204</v>
      </c>
      <c r="D127" s="10">
        <v>68771200</v>
      </c>
      <c r="E127" s="30" t="s">
        <v>12</v>
      </c>
      <c r="F127" s="31">
        <f t="shared" si="1"/>
        <v>68771200</v>
      </c>
    </row>
    <row r="128" spans="1:6" ht="22.5" x14ac:dyDescent="0.2">
      <c r="A128" s="55" t="s">
        <v>205</v>
      </c>
      <c r="B128" s="29" t="s">
        <v>18</v>
      </c>
      <c r="C128" s="9" t="s">
        <v>206</v>
      </c>
      <c r="D128" s="10">
        <v>68771200</v>
      </c>
      <c r="E128" s="30" t="s">
        <v>12</v>
      </c>
      <c r="F128" s="31">
        <f t="shared" si="1"/>
        <v>68771200</v>
      </c>
    </row>
    <row r="129" spans="1:6" ht="22.5" x14ac:dyDescent="0.2">
      <c r="A129" s="55" t="s">
        <v>207</v>
      </c>
      <c r="B129" s="29" t="s">
        <v>18</v>
      </c>
      <c r="C129" s="9" t="s">
        <v>208</v>
      </c>
      <c r="D129" s="10">
        <v>66792300</v>
      </c>
      <c r="E129" s="30" t="s">
        <v>12</v>
      </c>
      <c r="F129" s="31">
        <f t="shared" si="1"/>
        <v>66792300</v>
      </c>
    </row>
    <row r="130" spans="1:6" ht="56.25" x14ac:dyDescent="0.2">
      <c r="A130" s="56" t="s">
        <v>209</v>
      </c>
      <c r="B130" s="29" t="s">
        <v>18</v>
      </c>
      <c r="C130" s="9" t="s">
        <v>210</v>
      </c>
      <c r="D130" s="10">
        <v>39297700</v>
      </c>
      <c r="E130" s="30" t="s">
        <v>12</v>
      </c>
      <c r="F130" s="31">
        <f t="shared" si="1"/>
        <v>39297700</v>
      </c>
    </row>
    <row r="131" spans="1:6" x14ac:dyDescent="0.2">
      <c r="A131" s="55" t="s">
        <v>32</v>
      </c>
      <c r="B131" s="29" t="s">
        <v>18</v>
      </c>
      <c r="C131" s="9" t="s">
        <v>211</v>
      </c>
      <c r="D131" s="10">
        <v>39297700</v>
      </c>
      <c r="E131" s="30" t="s">
        <v>12</v>
      </c>
      <c r="F131" s="31">
        <f t="shared" si="1"/>
        <v>39297700</v>
      </c>
    </row>
    <row r="132" spans="1:6" ht="56.25" x14ac:dyDescent="0.2">
      <c r="A132" s="56" t="s">
        <v>212</v>
      </c>
      <c r="B132" s="29" t="s">
        <v>18</v>
      </c>
      <c r="C132" s="9" t="s">
        <v>213</v>
      </c>
      <c r="D132" s="10">
        <v>868300</v>
      </c>
      <c r="E132" s="30" t="s">
        <v>12</v>
      </c>
      <c r="F132" s="31">
        <f t="shared" si="1"/>
        <v>868300</v>
      </c>
    </row>
    <row r="133" spans="1:6" x14ac:dyDescent="0.2">
      <c r="A133" s="55" t="s">
        <v>32</v>
      </c>
      <c r="B133" s="29" t="s">
        <v>18</v>
      </c>
      <c r="C133" s="9" t="s">
        <v>214</v>
      </c>
      <c r="D133" s="10">
        <v>868300</v>
      </c>
      <c r="E133" s="30" t="s">
        <v>12</v>
      </c>
      <c r="F133" s="31">
        <f t="shared" si="1"/>
        <v>868300</v>
      </c>
    </row>
    <row r="134" spans="1:6" ht="56.25" x14ac:dyDescent="0.2">
      <c r="A134" s="56" t="s">
        <v>215</v>
      </c>
      <c r="B134" s="29" t="s">
        <v>18</v>
      </c>
      <c r="C134" s="9" t="s">
        <v>216</v>
      </c>
      <c r="D134" s="10">
        <v>380000</v>
      </c>
      <c r="E134" s="30" t="s">
        <v>12</v>
      </c>
      <c r="F134" s="31">
        <f t="shared" si="1"/>
        <v>380000</v>
      </c>
    </row>
    <row r="135" spans="1:6" x14ac:dyDescent="0.2">
      <c r="A135" s="55" t="s">
        <v>32</v>
      </c>
      <c r="B135" s="29" t="s">
        <v>18</v>
      </c>
      <c r="C135" s="9" t="s">
        <v>217</v>
      </c>
      <c r="D135" s="10">
        <v>380000</v>
      </c>
      <c r="E135" s="30" t="s">
        <v>12</v>
      </c>
      <c r="F135" s="31">
        <f t="shared" si="1"/>
        <v>380000</v>
      </c>
    </row>
    <row r="136" spans="1:6" ht="56.25" x14ac:dyDescent="0.2">
      <c r="A136" s="56" t="s">
        <v>218</v>
      </c>
      <c r="B136" s="29" t="s">
        <v>18</v>
      </c>
      <c r="C136" s="9" t="s">
        <v>219</v>
      </c>
      <c r="D136" s="10">
        <v>17646200</v>
      </c>
      <c r="E136" s="30" t="s">
        <v>12</v>
      </c>
      <c r="F136" s="31">
        <f t="shared" si="1"/>
        <v>17646200</v>
      </c>
    </row>
    <row r="137" spans="1:6" x14ac:dyDescent="0.2">
      <c r="A137" s="55" t="s">
        <v>32</v>
      </c>
      <c r="B137" s="29" t="s">
        <v>18</v>
      </c>
      <c r="C137" s="9" t="s">
        <v>220</v>
      </c>
      <c r="D137" s="10">
        <v>17646200</v>
      </c>
      <c r="E137" s="30" t="s">
        <v>12</v>
      </c>
      <c r="F137" s="31">
        <f t="shared" si="1"/>
        <v>17646200</v>
      </c>
    </row>
    <row r="138" spans="1:6" ht="45" x14ac:dyDescent="0.2">
      <c r="A138" s="56" t="s">
        <v>221</v>
      </c>
      <c r="B138" s="29" t="s">
        <v>18</v>
      </c>
      <c r="C138" s="9" t="s">
        <v>222</v>
      </c>
      <c r="D138" s="10">
        <v>8600100</v>
      </c>
      <c r="E138" s="30" t="s">
        <v>12</v>
      </c>
      <c r="F138" s="31">
        <f t="shared" si="1"/>
        <v>8600100</v>
      </c>
    </row>
    <row r="139" spans="1:6" x14ac:dyDescent="0.2">
      <c r="A139" s="55" t="s">
        <v>32</v>
      </c>
      <c r="B139" s="29" t="s">
        <v>18</v>
      </c>
      <c r="C139" s="9" t="s">
        <v>223</v>
      </c>
      <c r="D139" s="10">
        <v>8600100</v>
      </c>
      <c r="E139" s="30" t="s">
        <v>12</v>
      </c>
      <c r="F139" s="31">
        <f t="shared" si="1"/>
        <v>8600100</v>
      </c>
    </row>
    <row r="140" spans="1:6" ht="22.5" x14ac:dyDescent="0.2">
      <c r="A140" s="55" t="s">
        <v>224</v>
      </c>
      <c r="B140" s="29" t="s">
        <v>18</v>
      </c>
      <c r="C140" s="9" t="s">
        <v>225</v>
      </c>
      <c r="D140" s="10">
        <v>1978900</v>
      </c>
      <c r="E140" s="30" t="s">
        <v>12</v>
      </c>
      <c r="F140" s="31">
        <f t="shared" si="1"/>
        <v>1978900</v>
      </c>
    </row>
    <row r="141" spans="1:6" ht="45" x14ac:dyDescent="0.2">
      <c r="A141" s="56" t="s">
        <v>226</v>
      </c>
      <c r="B141" s="29" t="s">
        <v>18</v>
      </c>
      <c r="C141" s="9" t="s">
        <v>227</v>
      </c>
      <c r="D141" s="10">
        <v>178900</v>
      </c>
      <c r="E141" s="30" t="s">
        <v>12</v>
      </c>
      <c r="F141" s="31">
        <f t="shared" si="1"/>
        <v>178900</v>
      </c>
    </row>
    <row r="142" spans="1:6" x14ac:dyDescent="0.2">
      <c r="A142" s="55" t="s">
        <v>32</v>
      </c>
      <c r="B142" s="29" t="s">
        <v>18</v>
      </c>
      <c r="C142" s="9" t="s">
        <v>228</v>
      </c>
      <c r="D142" s="10">
        <v>178900</v>
      </c>
      <c r="E142" s="30" t="s">
        <v>12</v>
      </c>
      <c r="F142" s="31">
        <f t="shared" si="1"/>
        <v>178900</v>
      </c>
    </row>
    <row r="143" spans="1:6" ht="56.25" x14ac:dyDescent="0.2">
      <c r="A143" s="56" t="s">
        <v>229</v>
      </c>
      <c r="B143" s="29" t="s">
        <v>18</v>
      </c>
      <c r="C143" s="9" t="s">
        <v>230</v>
      </c>
      <c r="D143" s="10">
        <v>1150000</v>
      </c>
      <c r="E143" s="30" t="s">
        <v>12</v>
      </c>
      <c r="F143" s="31">
        <f t="shared" ref="F143:F206" si="2">IF(OR(D143="-",IF(E143="-",0,E143)&gt;=IF(D143="-",0,D143)),"-",IF(D143="-",0,D143)-IF(E143="-",0,E143))</f>
        <v>1150000</v>
      </c>
    </row>
    <row r="144" spans="1:6" x14ac:dyDescent="0.2">
      <c r="A144" s="55" t="s">
        <v>32</v>
      </c>
      <c r="B144" s="29" t="s">
        <v>18</v>
      </c>
      <c r="C144" s="9" t="s">
        <v>231</v>
      </c>
      <c r="D144" s="10">
        <v>1150000</v>
      </c>
      <c r="E144" s="30" t="s">
        <v>12</v>
      </c>
      <c r="F144" s="31">
        <f t="shared" si="2"/>
        <v>1150000</v>
      </c>
    </row>
    <row r="145" spans="1:6" ht="56.25" x14ac:dyDescent="0.2">
      <c r="A145" s="56" t="s">
        <v>232</v>
      </c>
      <c r="B145" s="29" t="s">
        <v>18</v>
      </c>
      <c r="C145" s="9" t="s">
        <v>233</v>
      </c>
      <c r="D145" s="10">
        <v>650000</v>
      </c>
      <c r="E145" s="30" t="s">
        <v>12</v>
      </c>
      <c r="F145" s="31">
        <f t="shared" si="2"/>
        <v>650000</v>
      </c>
    </row>
    <row r="146" spans="1:6" x14ac:dyDescent="0.2">
      <c r="A146" s="55" t="s">
        <v>32</v>
      </c>
      <c r="B146" s="29" t="s">
        <v>18</v>
      </c>
      <c r="C146" s="9" t="s">
        <v>234</v>
      </c>
      <c r="D146" s="10">
        <v>650000</v>
      </c>
      <c r="E146" s="30" t="s">
        <v>12</v>
      </c>
      <c r="F146" s="31">
        <f t="shared" si="2"/>
        <v>650000</v>
      </c>
    </row>
    <row r="147" spans="1:6" x14ac:dyDescent="0.2">
      <c r="A147" s="55" t="s">
        <v>235</v>
      </c>
      <c r="B147" s="29" t="s">
        <v>18</v>
      </c>
      <c r="C147" s="9" t="s">
        <v>236</v>
      </c>
      <c r="D147" s="10">
        <v>206200</v>
      </c>
      <c r="E147" s="30" t="s">
        <v>12</v>
      </c>
      <c r="F147" s="31">
        <f t="shared" si="2"/>
        <v>206200</v>
      </c>
    </row>
    <row r="148" spans="1:6" ht="33.75" x14ac:dyDescent="0.2">
      <c r="A148" s="55" t="s">
        <v>49</v>
      </c>
      <c r="B148" s="29" t="s">
        <v>18</v>
      </c>
      <c r="C148" s="9" t="s">
        <v>237</v>
      </c>
      <c r="D148" s="10">
        <v>36200</v>
      </c>
      <c r="E148" s="30" t="s">
        <v>12</v>
      </c>
      <c r="F148" s="31">
        <f t="shared" si="2"/>
        <v>36200</v>
      </c>
    </row>
    <row r="149" spans="1:6" ht="22.5" x14ac:dyDescent="0.2">
      <c r="A149" s="55" t="s">
        <v>51</v>
      </c>
      <c r="B149" s="29" t="s">
        <v>18</v>
      </c>
      <c r="C149" s="9" t="s">
        <v>238</v>
      </c>
      <c r="D149" s="10">
        <v>36200</v>
      </c>
      <c r="E149" s="30" t="s">
        <v>12</v>
      </c>
      <c r="F149" s="31">
        <f t="shared" si="2"/>
        <v>36200</v>
      </c>
    </row>
    <row r="150" spans="1:6" ht="56.25" x14ac:dyDescent="0.2">
      <c r="A150" s="56" t="s">
        <v>239</v>
      </c>
      <c r="B150" s="29" t="s">
        <v>18</v>
      </c>
      <c r="C150" s="9" t="s">
        <v>240</v>
      </c>
      <c r="D150" s="10">
        <v>36200</v>
      </c>
      <c r="E150" s="30" t="s">
        <v>12</v>
      </c>
      <c r="F150" s="31">
        <f t="shared" si="2"/>
        <v>36200</v>
      </c>
    </row>
    <row r="151" spans="1:6" x14ac:dyDescent="0.2">
      <c r="A151" s="55" t="s">
        <v>32</v>
      </c>
      <c r="B151" s="29" t="s">
        <v>18</v>
      </c>
      <c r="C151" s="9" t="s">
        <v>241</v>
      </c>
      <c r="D151" s="10">
        <v>36200</v>
      </c>
      <c r="E151" s="30" t="s">
        <v>12</v>
      </c>
      <c r="F151" s="31">
        <f t="shared" si="2"/>
        <v>36200</v>
      </c>
    </row>
    <row r="152" spans="1:6" ht="22.5" x14ac:dyDescent="0.2">
      <c r="A152" s="55" t="s">
        <v>156</v>
      </c>
      <c r="B152" s="29" t="s">
        <v>18</v>
      </c>
      <c r="C152" s="9" t="s">
        <v>242</v>
      </c>
      <c r="D152" s="10">
        <v>170000</v>
      </c>
      <c r="E152" s="30" t="s">
        <v>12</v>
      </c>
      <c r="F152" s="31">
        <f t="shared" si="2"/>
        <v>170000</v>
      </c>
    </row>
    <row r="153" spans="1:6" ht="22.5" x14ac:dyDescent="0.2">
      <c r="A153" s="55" t="s">
        <v>158</v>
      </c>
      <c r="B153" s="29" t="s">
        <v>18</v>
      </c>
      <c r="C153" s="9" t="s">
        <v>243</v>
      </c>
      <c r="D153" s="10">
        <v>170000</v>
      </c>
      <c r="E153" s="30" t="s">
        <v>12</v>
      </c>
      <c r="F153" s="31">
        <f t="shared" si="2"/>
        <v>170000</v>
      </c>
    </row>
    <row r="154" spans="1:6" ht="67.5" x14ac:dyDescent="0.2">
      <c r="A154" s="56" t="s">
        <v>244</v>
      </c>
      <c r="B154" s="29" t="s">
        <v>18</v>
      </c>
      <c r="C154" s="9" t="s">
        <v>245</v>
      </c>
      <c r="D154" s="10">
        <v>170000</v>
      </c>
      <c r="E154" s="30" t="s">
        <v>12</v>
      </c>
      <c r="F154" s="31">
        <f t="shared" si="2"/>
        <v>170000</v>
      </c>
    </row>
    <row r="155" spans="1:6" x14ac:dyDescent="0.2">
      <c r="A155" s="55" t="s">
        <v>32</v>
      </c>
      <c r="B155" s="29" t="s">
        <v>18</v>
      </c>
      <c r="C155" s="9" t="s">
        <v>246</v>
      </c>
      <c r="D155" s="10">
        <v>170000</v>
      </c>
      <c r="E155" s="30" t="s">
        <v>12</v>
      </c>
      <c r="F155" s="31">
        <f t="shared" si="2"/>
        <v>170000</v>
      </c>
    </row>
    <row r="156" spans="1:6" x14ac:dyDescent="0.2">
      <c r="A156" s="53" t="s">
        <v>247</v>
      </c>
      <c r="B156" s="19" t="s">
        <v>18</v>
      </c>
      <c r="C156" s="20" t="s">
        <v>248</v>
      </c>
      <c r="D156" s="21">
        <v>228846700</v>
      </c>
      <c r="E156" s="22">
        <v>992325.05</v>
      </c>
      <c r="F156" s="23">
        <f t="shared" si="2"/>
        <v>227854374.94999999</v>
      </c>
    </row>
    <row r="157" spans="1:6" x14ac:dyDescent="0.2">
      <c r="A157" s="55" t="s">
        <v>249</v>
      </c>
      <c r="B157" s="29" t="s">
        <v>18</v>
      </c>
      <c r="C157" s="9" t="s">
        <v>250</v>
      </c>
      <c r="D157" s="10">
        <v>76763400</v>
      </c>
      <c r="E157" s="30">
        <v>156674.65</v>
      </c>
      <c r="F157" s="31">
        <f t="shared" si="2"/>
        <v>76606725.349999994</v>
      </c>
    </row>
    <row r="158" spans="1:6" ht="33.75" x14ac:dyDescent="0.2">
      <c r="A158" s="55" t="s">
        <v>251</v>
      </c>
      <c r="B158" s="29" t="s">
        <v>18</v>
      </c>
      <c r="C158" s="9" t="s">
        <v>252</v>
      </c>
      <c r="D158" s="10">
        <v>75218300</v>
      </c>
      <c r="E158" s="30" t="s">
        <v>12</v>
      </c>
      <c r="F158" s="31">
        <f t="shared" si="2"/>
        <v>75218300</v>
      </c>
    </row>
    <row r="159" spans="1:6" x14ac:dyDescent="0.2">
      <c r="A159" s="55" t="s">
        <v>253</v>
      </c>
      <c r="B159" s="29" t="s">
        <v>18</v>
      </c>
      <c r="C159" s="9" t="s">
        <v>254</v>
      </c>
      <c r="D159" s="10">
        <v>75218300</v>
      </c>
      <c r="E159" s="30" t="s">
        <v>12</v>
      </c>
      <c r="F159" s="31">
        <f t="shared" si="2"/>
        <v>75218300</v>
      </c>
    </row>
    <row r="160" spans="1:6" ht="56.25" x14ac:dyDescent="0.2">
      <c r="A160" s="56" t="s">
        <v>255</v>
      </c>
      <c r="B160" s="29" t="s">
        <v>18</v>
      </c>
      <c r="C160" s="9" t="s">
        <v>256</v>
      </c>
      <c r="D160" s="10">
        <v>600000</v>
      </c>
      <c r="E160" s="30" t="s">
        <v>12</v>
      </c>
      <c r="F160" s="31">
        <f t="shared" si="2"/>
        <v>600000</v>
      </c>
    </row>
    <row r="161" spans="1:6" x14ac:dyDescent="0.2">
      <c r="A161" s="55" t="s">
        <v>32</v>
      </c>
      <c r="B161" s="29" t="s">
        <v>18</v>
      </c>
      <c r="C161" s="9" t="s">
        <v>257</v>
      </c>
      <c r="D161" s="10">
        <v>600000</v>
      </c>
      <c r="E161" s="30" t="s">
        <v>12</v>
      </c>
      <c r="F161" s="31">
        <f t="shared" si="2"/>
        <v>600000</v>
      </c>
    </row>
    <row r="162" spans="1:6" ht="45" x14ac:dyDescent="0.2">
      <c r="A162" s="55" t="s">
        <v>258</v>
      </c>
      <c r="B162" s="29" t="s">
        <v>18</v>
      </c>
      <c r="C162" s="9" t="s">
        <v>259</v>
      </c>
      <c r="D162" s="10">
        <v>74618300</v>
      </c>
      <c r="E162" s="30" t="s">
        <v>12</v>
      </c>
      <c r="F162" s="31">
        <f t="shared" si="2"/>
        <v>74618300</v>
      </c>
    </row>
    <row r="163" spans="1:6" x14ac:dyDescent="0.2">
      <c r="A163" s="55" t="s">
        <v>32</v>
      </c>
      <c r="B163" s="29" t="s">
        <v>18</v>
      </c>
      <c r="C163" s="9" t="s">
        <v>260</v>
      </c>
      <c r="D163" s="10">
        <v>74618300</v>
      </c>
      <c r="E163" s="30" t="s">
        <v>12</v>
      </c>
      <c r="F163" s="31">
        <f t="shared" si="2"/>
        <v>74618300</v>
      </c>
    </row>
    <row r="164" spans="1:6" ht="33.75" x14ac:dyDescent="0.2">
      <c r="A164" s="55" t="s">
        <v>261</v>
      </c>
      <c r="B164" s="29" t="s">
        <v>18</v>
      </c>
      <c r="C164" s="9" t="s">
        <v>262</v>
      </c>
      <c r="D164" s="10">
        <v>1495100</v>
      </c>
      <c r="E164" s="30">
        <v>156674.65</v>
      </c>
      <c r="F164" s="31">
        <f t="shared" si="2"/>
        <v>1338425.3500000001</v>
      </c>
    </row>
    <row r="165" spans="1:6" ht="22.5" x14ac:dyDescent="0.2">
      <c r="A165" s="55" t="s">
        <v>263</v>
      </c>
      <c r="B165" s="29" t="s">
        <v>18</v>
      </c>
      <c r="C165" s="9" t="s">
        <v>264</v>
      </c>
      <c r="D165" s="10">
        <v>1495100</v>
      </c>
      <c r="E165" s="30">
        <v>156674.65</v>
      </c>
      <c r="F165" s="31">
        <f t="shared" si="2"/>
        <v>1338425.3500000001</v>
      </c>
    </row>
    <row r="166" spans="1:6" ht="67.5" x14ac:dyDescent="0.2">
      <c r="A166" s="56" t="s">
        <v>265</v>
      </c>
      <c r="B166" s="29" t="s">
        <v>18</v>
      </c>
      <c r="C166" s="9" t="s">
        <v>266</v>
      </c>
      <c r="D166" s="10">
        <v>1177100</v>
      </c>
      <c r="E166" s="30">
        <v>112904.32000000001</v>
      </c>
      <c r="F166" s="31">
        <f t="shared" si="2"/>
        <v>1064195.68</v>
      </c>
    </row>
    <row r="167" spans="1:6" x14ac:dyDescent="0.2">
      <c r="A167" s="55" t="s">
        <v>32</v>
      </c>
      <c r="B167" s="29" t="s">
        <v>18</v>
      </c>
      <c r="C167" s="9" t="s">
        <v>267</v>
      </c>
      <c r="D167" s="10">
        <v>1177100</v>
      </c>
      <c r="E167" s="30">
        <v>112904.32000000001</v>
      </c>
      <c r="F167" s="31">
        <f t="shared" si="2"/>
        <v>1064195.68</v>
      </c>
    </row>
    <row r="168" spans="1:6" ht="56.25" x14ac:dyDescent="0.2">
      <c r="A168" s="56" t="s">
        <v>268</v>
      </c>
      <c r="B168" s="29" t="s">
        <v>18</v>
      </c>
      <c r="C168" s="9" t="s">
        <v>269</v>
      </c>
      <c r="D168" s="10">
        <v>318000</v>
      </c>
      <c r="E168" s="30">
        <v>43770.33</v>
      </c>
      <c r="F168" s="31">
        <f t="shared" si="2"/>
        <v>274229.67</v>
      </c>
    </row>
    <row r="169" spans="1:6" x14ac:dyDescent="0.2">
      <c r="A169" s="55" t="s">
        <v>32</v>
      </c>
      <c r="B169" s="29" t="s">
        <v>18</v>
      </c>
      <c r="C169" s="9" t="s">
        <v>270</v>
      </c>
      <c r="D169" s="10">
        <v>256300</v>
      </c>
      <c r="E169" s="30">
        <v>43770.33</v>
      </c>
      <c r="F169" s="31">
        <f t="shared" si="2"/>
        <v>212529.66999999998</v>
      </c>
    </row>
    <row r="170" spans="1:6" x14ac:dyDescent="0.2">
      <c r="A170" s="55" t="s">
        <v>65</v>
      </c>
      <c r="B170" s="29" t="s">
        <v>18</v>
      </c>
      <c r="C170" s="9" t="s">
        <v>271</v>
      </c>
      <c r="D170" s="10">
        <v>61700</v>
      </c>
      <c r="E170" s="30" t="s">
        <v>12</v>
      </c>
      <c r="F170" s="31">
        <f t="shared" si="2"/>
        <v>61700</v>
      </c>
    </row>
    <row r="171" spans="1:6" ht="22.5" x14ac:dyDescent="0.2">
      <c r="A171" s="55" t="s">
        <v>26</v>
      </c>
      <c r="B171" s="29" t="s">
        <v>18</v>
      </c>
      <c r="C171" s="9" t="s">
        <v>272</v>
      </c>
      <c r="D171" s="10">
        <v>50000</v>
      </c>
      <c r="E171" s="30" t="s">
        <v>12</v>
      </c>
      <c r="F171" s="31">
        <f t="shared" si="2"/>
        <v>50000</v>
      </c>
    </row>
    <row r="172" spans="1:6" ht="22.5" x14ac:dyDescent="0.2">
      <c r="A172" s="55" t="s">
        <v>273</v>
      </c>
      <c r="B172" s="29" t="s">
        <v>18</v>
      </c>
      <c r="C172" s="9" t="s">
        <v>274</v>
      </c>
      <c r="D172" s="10">
        <v>50000</v>
      </c>
      <c r="E172" s="30" t="s">
        <v>12</v>
      </c>
      <c r="F172" s="31">
        <f t="shared" si="2"/>
        <v>50000</v>
      </c>
    </row>
    <row r="173" spans="1:6" ht="56.25" x14ac:dyDescent="0.2">
      <c r="A173" s="56" t="s">
        <v>275</v>
      </c>
      <c r="B173" s="29" t="s">
        <v>18</v>
      </c>
      <c r="C173" s="9" t="s">
        <v>276</v>
      </c>
      <c r="D173" s="10">
        <v>50000</v>
      </c>
      <c r="E173" s="30" t="s">
        <v>12</v>
      </c>
      <c r="F173" s="31">
        <f t="shared" si="2"/>
        <v>50000</v>
      </c>
    </row>
    <row r="174" spans="1:6" x14ac:dyDescent="0.2">
      <c r="A174" s="55" t="s">
        <v>32</v>
      </c>
      <c r="B174" s="29" t="s">
        <v>18</v>
      </c>
      <c r="C174" s="9" t="s">
        <v>277</v>
      </c>
      <c r="D174" s="10">
        <v>50000</v>
      </c>
      <c r="E174" s="30" t="s">
        <v>12</v>
      </c>
      <c r="F174" s="31">
        <f t="shared" si="2"/>
        <v>50000</v>
      </c>
    </row>
    <row r="175" spans="1:6" x14ac:dyDescent="0.2">
      <c r="A175" s="55" t="s">
        <v>278</v>
      </c>
      <c r="B175" s="29" t="s">
        <v>18</v>
      </c>
      <c r="C175" s="9" t="s">
        <v>279</v>
      </c>
      <c r="D175" s="10">
        <v>56634900</v>
      </c>
      <c r="E175" s="30" t="s">
        <v>12</v>
      </c>
      <c r="F175" s="31">
        <f t="shared" si="2"/>
        <v>56634900</v>
      </c>
    </row>
    <row r="176" spans="1:6" ht="33.75" x14ac:dyDescent="0.2">
      <c r="A176" s="55" t="s">
        <v>261</v>
      </c>
      <c r="B176" s="29" t="s">
        <v>18</v>
      </c>
      <c r="C176" s="9" t="s">
        <v>280</v>
      </c>
      <c r="D176" s="10">
        <v>56634900</v>
      </c>
      <c r="E176" s="30" t="s">
        <v>12</v>
      </c>
      <c r="F176" s="31">
        <f t="shared" si="2"/>
        <v>56634900</v>
      </c>
    </row>
    <row r="177" spans="1:6" ht="22.5" x14ac:dyDescent="0.2">
      <c r="A177" s="55" t="s">
        <v>281</v>
      </c>
      <c r="B177" s="29" t="s">
        <v>18</v>
      </c>
      <c r="C177" s="9" t="s">
        <v>282</v>
      </c>
      <c r="D177" s="10">
        <v>56634900</v>
      </c>
      <c r="E177" s="30" t="s">
        <v>12</v>
      </c>
      <c r="F177" s="31">
        <f t="shared" si="2"/>
        <v>56634900</v>
      </c>
    </row>
    <row r="178" spans="1:6" ht="67.5" x14ac:dyDescent="0.2">
      <c r="A178" s="56" t="s">
        <v>283</v>
      </c>
      <c r="B178" s="29" t="s">
        <v>18</v>
      </c>
      <c r="C178" s="9" t="s">
        <v>284</v>
      </c>
      <c r="D178" s="10">
        <v>249200</v>
      </c>
      <c r="E178" s="30" t="s">
        <v>12</v>
      </c>
      <c r="F178" s="31">
        <f t="shared" si="2"/>
        <v>249200</v>
      </c>
    </row>
    <row r="179" spans="1:6" x14ac:dyDescent="0.2">
      <c r="A179" s="55" t="s">
        <v>32</v>
      </c>
      <c r="B179" s="29" t="s">
        <v>18</v>
      </c>
      <c r="C179" s="9" t="s">
        <v>285</v>
      </c>
      <c r="D179" s="10">
        <v>249200</v>
      </c>
      <c r="E179" s="30" t="s">
        <v>12</v>
      </c>
      <c r="F179" s="31">
        <f t="shared" si="2"/>
        <v>249200</v>
      </c>
    </row>
    <row r="180" spans="1:6" ht="67.5" x14ac:dyDescent="0.2">
      <c r="A180" s="56" t="s">
        <v>286</v>
      </c>
      <c r="B180" s="29" t="s">
        <v>18</v>
      </c>
      <c r="C180" s="9" t="s">
        <v>287</v>
      </c>
      <c r="D180" s="10">
        <v>291600</v>
      </c>
      <c r="E180" s="30" t="s">
        <v>12</v>
      </c>
      <c r="F180" s="31">
        <f t="shared" si="2"/>
        <v>291600</v>
      </c>
    </row>
    <row r="181" spans="1:6" x14ac:dyDescent="0.2">
      <c r="A181" s="55" t="s">
        <v>32</v>
      </c>
      <c r="B181" s="29" t="s">
        <v>18</v>
      </c>
      <c r="C181" s="9" t="s">
        <v>288</v>
      </c>
      <c r="D181" s="10">
        <v>291600</v>
      </c>
      <c r="E181" s="30" t="s">
        <v>12</v>
      </c>
      <c r="F181" s="31">
        <f t="shared" si="2"/>
        <v>291600</v>
      </c>
    </row>
    <row r="182" spans="1:6" ht="67.5" x14ac:dyDescent="0.2">
      <c r="A182" s="56" t="s">
        <v>289</v>
      </c>
      <c r="B182" s="29" t="s">
        <v>18</v>
      </c>
      <c r="C182" s="9" t="s">
        <v>290</v>
      </c>
      <c r="D182" s="10">
        <v>100000</v>
      </c>
      <c r="E182" s="30" t="s">
        <v>12</v>
      </c>
      <c r="F182" s="31">
        <f t="shared" si="2"/>
        <v>100000</v>
      </c>
    </row>
    <row r="183" spans="1:6" x14ac:dyDescent="0.2">
      <c r="A183" s="55" t="s">
        <v>32</v>
      </c>
      <c r="B183" s="29" t="s">
        <v>18</v>
      </c>
      <c r="C183" s="9" t="s">
        <v>291</v>
      </c>
      <c r="D183" s="10">
        <v>100000</v>
      </c>
      <c r="E183" s="30" t="s">
        <v>12</v>
      </c>
      <c r="F183" s="31">
        <f t="shared" si="2"/>
        <v>100000</v>
      </c>
    </row>
    <row r="184" spans="1:6" ht="67.5" x14ac:dyDescent="0.2">
      <c r="A184" s="56" t="s">
        <v>292</v>
      </c>
      <c r="B184" s="29" t="s">
        <v>18</v>
      </c>
      <c r="C184" s="9" t="s">
        <v>293</v>
      </c>
      <c r="D184" s="10">
        <v>55994100</v>
      </c>
      <c r="E184" s="30" t="s">
        <v>12</v>
      </c>
      <c r="F184" s="31">
        <f t="shared" si="2"/>
        <v>55994100</v>
      </c>
    </row>
    <row r="185" spans="1:6" ht="33.75" x14ac:dyDescent="0.2">
      <c r="A185" s="55" t="s">
        <v>294</v>
      </c>
      <c r="B185" s="29" t="s">
        <v>18</v>
      </c>
      <c r="C185" s="9" t="s">
        <v>295</v>
      </c>
      <c r="D185" s="10">
        <v>55994100</v>
      </c>
      <c r="E185" s="30" t="s">
        <v>12</v>
      </c>
      <c r="F185" s="31">
        <f t="shared" si="2"/>
        <v>55994100</v>
      </c>
    </row>
    <row r="186" spans="1:6" x14ac:dyDescent="0.2">
      <c r="A186" s="55" t="s">
        <v>296</v>
      </c>
      <c r="B186" s="29" t="s">
        <v>18</v>
      </c>
      <c r="C186" s="9" t="s">
        <v>297</v>
      </c>
      <c r="D186" s="10">
        <v>95448400</v>
      </c>
      <c r="E186" s="30">
        <v>835650.4</v>
      </c>
      <c r="F186" s="31">
        <f t="shared" si="2"/>
        <v>94612749.599999994</v>
      </c>
    </row>
    <row r="187" spans="1:6" ht="22.5" x14ac:dyDescent="0.2">
      <c r="A187" s="55" t="s">
        <v>26</v>
      </c>
      <c r="B187" s="29" t="s">
        <v>18</v>
      </c>
      <c r="C187" s="9" t="s">
        <v>298</v>
      </c>
      <c r="D187" s="10">
        <v>7302400</v>
      </c>
      <c r="E187" s="30">
        <v>490</v>
      </c>
      <c r="F187" s="31">
        <f t="shared" si="2"/>
        <v>7301910</v>
      </c>
    </row>
    <row r="188" spans="1:6" ht="22.5" x14ac:dyDescent="0.2">
      <c r="A188" s="55" t="s">
        <v>299</v>
      </c>
      <c r="B188" s="29" t="s">
        <v>18</v>
      </c>
      <c r="C188" s="9" t="s">
        <v>300</v>
      </c>
      <c r="D188" s="10">
        <v>7302400</v>
      </c>
      <c r="E188" s="30">
        <v>490</v>
      </c>
      <c r="F188" s="31">
        <f t="shared" si="2"/>
        <v>7301910</v>
      </c>
    </row>
    <row r="189" spans="1:6" ht="45" x14ac:dyDescent="0.2">
      <c r="A189" s="56" t="s">
        <v>301</v>
      </c>
      <c r="B189" s="29" t="s">
        <v>18</v>
      </c>
      <c r="C189" s="9" t="s">
        <v>302</v>
      </c>
      <c r="D189" s="10">
        <v>7302400</v>
      </c>
      <c r="E189" s="30">
        <v>490</v>
      </c>
      <c r="F189" s="31">
        <f t="shared" si="2"/>
        <v>7301910</v>
      </c>
    </row>
    <row r="190" spans="1:6" x14ac:dyDescent="0.2">
      <c r="A190" s="55" t="s">
        <v>32</v>
      </c>
      <c r="B190" s="29" t="s">
        <v>18</v>
      </c>
      <c r="C190" s="9" t="s">
        <v>303</v>
      </c>
      <c r="D190" s="10">
        <v>7302400</v>
      </c>
      <c r="E190" s="30">
        <v>490</v>
      </c>
      <c r="F190" s="31">
        <f t="shared" si="2"/>
        <v>7301910</v>
      </c>
    </row>
    <row r="191" spans="1:6" ht="22.5" x14ac:dyDescent="0.2">
      <c r="A191" s="55" t="s">
        <v>194</v>
      </c>
      <c r="B191" s="29" t="s">
        <v>18</v>
      </c>
      <c r="C191" s="9" t="s">
        <v>304</v>
      </c>
      <c r="D191" s="10">
        <v>50284600</v>
      </c>
      <c r="E191" s="30">
        <v>835160.4</v>
      </c>
      <c r="F191" s="31">
        <f t="shared" si="2"/>
        <v>49449439.600000001</v>
      </c>
    </row>
    <row r="192" spans="1:6" ht="22.5" x14ac:dyDescent="0.2">
      <c r="A192" s="55" t="s">
        <v>305</v>
      </c>
      <c r="B192" s="29" t="s">
        <v>18</v>
      </c>
      <c r="C192" s="9" t="s">
        <v>306</v>
      </c>
      <c r="D192" s="10">
        <v>13307200</v>
      </c>
      <c r="E192" s="30">
        <v>310599.46000000002</v>
      </c>
      <c r="F192" s="31">
        <f t="shared" si="2"/>
        <v>12996600.539999999</v>
      </c>
    </row>
    <row r="193" spans="1:6" ht="56.25" x14ac:dyDescent="0.2">
      <c r="A193" s="56" t="s">
        <v>307</v>
      </c>
      <c r="B193" s="29" t="s">
        <v>18</v>
      </c>
      <c r="C193" s="9" t="s">
        <v>308</v>
      </c>
      <c r="D193" s="10">
        <v>11248100</v>
      </c>
      <c r="E193" s="30">
        <v>310599.46000000002</v>
      </c>
      <c r="F193" s="31">
        <f t="shared" si="2"/>
        <v>10937500.539999999</v>
      </c>
    </row>
    <row r="194" spans="1:6" x14ac:dyDescent="0.2">
      <c r="A194" s="55" t="s">
        <v>65</v>
      </c>
      <c r="B194" s="29" t="s">
        <v>18</v>
      </c>
      <c r="C194" s="9" t="s">
        <v>309</v>
      </c>
      <c r="D194" s="10">
        <v>11248100</v>
      </c>
      <c r="E194" s="30">
        <v>310599.46000000002</v>
      </c>
      <c r="F194" s="31">
        <f t="shared" si="2"/>
        <v>10937500.539999999</v>
      </c>
    </row>
    <row r="195" spans="1:6" ht="56.25" x14ac:dyDescent="0.2">
      <c r="A195" s="56" t="s">
        <v>310</v>
      </c>
      <c r="B195" s="29" t="s">
        <v>18</v>
      </c>
      <c r="C195" s="9" t="s">
        <v>311</v>
      </c>
      <c r="D195" s="10">
        <v>1959100</v>
      </c>
      <c r="E195" s="30" t="s">
        <v>12</v>
      </c>
      <c r="F195" s="31">
        <f t="shared" si="2"/>
        <v>1959100</v>
      </c>
    </row>
    <row r="196" spans="1:6" x14ac:dyDescent="0.2">
      <c r="A196" s="55" t="s">
        <v>32</v>
      </c>
      <c r="B196" s="29" t="s">
        <v>18</v>
      </c>
      <c r="C196" s="9" t="s">
        <v>312</v>
      </c>
      <c r="D196" s="10">
        <v>1959100</v>
      </c>
      <c r="E196" s="30" t="s">
        <v>12</v>
      </c>
      <c r="F196" s="31">
        <f t="shared" si="2"/>
        <v>1959100</v>
      </c>
    </row>
    <row r="197" spans="1:6" ht="56.25" x14ac:dyDescent="0.2">
      <c r="A197" s="56" t="s">
        <v>313</v>
      </c>
      <c r="B197" s="29" t="s">
        <v>18</v>
      </c>
      <c r="C197" s="9" t="s">
        <v>314</v>
      </c>
      <c r="D197" s="10">
        <v>100000</v>
      </c>
      <c r="E197" s="30" t="s">
        <v>12</v>
      </c>
      <c r="F197" s="31">
        <f t="shared" si="2"/>
        <v>100000</v>
      </c>
    </row>
    <row r="198" spans="1:6" x14ac:dyDescent="0.2">
      <c r="A198" s="55" t="s">
        <v>32</v>
      </c>
      <c r="B198" s="29" t="s">
        <v>18</v>
      </c>
      <c r="C198" s="9" t="s">
        <v>315</v>
      </c>
      <c r="D198" s="10">
        <v>100000</v>
      </c>
      <c r="E198" s="30" t="s">
        <v>12</v>
      </c>
      <c r="F198" s="31">
        <f t="shared" si="2"/>
        <v>100000</v>
      </c>
    </row>
    <row r="199" spans="1:6" x14ac:dyDescent="0.2">
      <c r="A199" s="55" t="s">
        <v>196</v>
      </c>
      <c r="B199" s="29" t="s">
        <v>18</v>
      </c>
      <c r="C199" s="9" t="s">
        <v>316</v>
      </c>
      <c r="D199" s="10">
        <v>36977400</v>
      </c>
      <c r="E199" s="30">
        <v>524560.93999999994</v>
      </c>
      <c r="F199" s="31">
        <f t="shared" si="2"/>
        <v>36452839.060000002</v>
      </c>
    </row>
    <row r="200" spans="1:6" ht="45" x14ac:dyDescent="0.2">
      <c r="A200" s="56" t="s">
        <v>317</v>
      </c>
      <c r="B200" s="29" t="s">
        <v>18</v>
      </c>
      <c r="C200" s="9" t="s">
        <v>318</v>
      </c>
      <c r="D200" s="10">
        <v>35473100</v>
      </c>
      <c r="E200" s="30">
        <v>524560.93999999994</v>
      </c>
      <c r="F200" s="31">
        <f t="shared" si="2"/>
        <v>34948539.060000002</v>
      </c>
    </row>
    <row r="201" spans="1:6" ht="33.75" x14ac:dyDescent="0.2">
      <c r="A201" s="55" t="s">
        <v>319</v>
      </c>
      <c r="B201" s="29" t="s">
        <v>18</v>
      </c>
      <c r="C201" s="9" t="s">
        <v>320</v>
      </c>
      <c r="D201" s="10">
        <v>34722900</v>
      </c>
      <c r="E201" s="30">
        <v>510588.88</v>
      </c>
      <c r="F201" s="31">
        <f t="shared" si="2"/>
        <v>34212311.119999997</v>
      </c>
    </row>
    <row r="202" spans="1:6" x14ac:dyDescent="0.2">
      <c r="A202" s="55" t="s">
        <v>321</v>
      </c>
      <c r="B202" s="29" t="s">
        <v>18</v>
      </c>
      <c r="C202" s="9" t="s">
        <v>322</v>
      </c>
      <c r="D202" s="10">
        <v>750200</v>
      </c>
      <c r="E202" s="30">
        <v>13972.06</v>
      </c>
      <c r="F202" s="31">
        <f t="shared" si="2"/>
        <v>736227.94</v>
      </c>
    </row>
    <row r="203" spans="1:6" ht="45" x14ac:dyDescent="0.2">
      <c r="A203" s="56" t="s">
        <v>323</v>
      </c>
      <c r="B203" s="29" t="s">
        <v>18</v>
      </c>
      <c r="C203" s="9" t="s">
        <v>324</v>
      </c>
      <c r="D203" s="10">
        <v>1504300</v>
      </c>
      <c r="E203" s="30" t="s">
        <v>12</v>
      </c>
      <c r="F203" s="31">
        <f t="shared" si="2"/>
        <v>1504300</v>
      </c>
    </row>
    <row r="204" spans="1:6" x14ac:dyDescent="0.2">
      <c r="A204" s="55" t="s">
        <v>32</v>
      </c>
      <c r="B204" s="29" t="s">
        <v>18</v>
      </c>
      <c r="C204" s="9" t="s">
        <v>325</v>
      </c>
      <c r="D204" s="10">
        <v>1504300</v>
      </c>
      <c r="E204" s="30" t="s">
        <v>12</v>
      </c>
      <c r="F204" s="31">
        <f t="shared" si="2"/>
        <v>1504300</v>
      </c>
    </row>
    <row r="205" spans="1:6" ht="33.75" x14ac:dyDescent="0.2">
      <c r="A205" s="55" t="s">
        <v>326</v>
      </c>
      <c r="B205" s="29" t="s">
        <v>18</v>
      </c>
      <c r="C205" s="9" t="s">
        <v>327</v>
      </c>
      <c r="D205" s="10">
        <v>37861400</v>
      </c>
      <c r="E205" s="30" t="s">
        <v>12</v>
      </c>
      <c r="F205" s="31">
        <f t="shared" si="2"/>
        <v>37861400</v>
      </c>
    </row>
    <row r="206" spans="1:6" ht="22.5" x14ac:dyDescent="0.2">
      <c r="A206" s="55" t="s">
        <v>328</v>
      </c>
      <c r="B206" s="29" t="s">
        <v>18</v>
      </c>
      <c r="C206" s="9" t="s">
        <v>329</v>
      </c>
      <c r="D206" s="10">
        <v>37861400</v>
      </c>
      <c r="E206" s="30" t="s">
        <v>12</v>
      </c>
      <c r="F206" s="31">
        <f t="shared" si="2"/>
        <v>37861400</v>
      </c>
    </row>
    <row r="207" spans="1:6" ht="56.25" x14ac:dyDescent="0.2">
      <c r="A207" s="56" t="s">
        <v>330</v>
      </c>
      <c r="B207" s="29" t="s">
        <v>18</v>
      </c>
      <c r="C207" s="9" t="s">
        <v>331</v>
      </c>
      <c r="D207" s="10">
        <v>1180000</v>
      </c>
      <c r="E207" s="30" t="s">
        <v>12</v>
      </c>
      <c r="F207" s="31">
        <f t="shared" ref="F207:F265" si="3">IF(OR(D207="-",IF(E207="-",0,E207)&gt;=IF(D207="-",0,D207)),"-",IF(D207="-",0,D207)-IF(E207="-",0,E207))</f>
        <v>1180000</v>
      </c>
    </row>
    <row r="208" spans="1:6" x14ac:dyDescent="0.2">
      <c r="A208" s="55" t="s">
        <v>32</v>
      </c>
      <c r="B208" s="29" t="s">
        <v>18</v>
      </c>
      <c r="C208" s="9" t="s">
        <v>332</v>
      </c>
      <c r="D208" s="10">
        <v>1180000</v>
      </c>
      <c r="E208" s="30" t="s">
        <v>12</v>
      </c>
      <c r="F208" s="31">
        <f t="shared" si="3"/>
        <v>1180000</v>
      </c>
    </row>
    <row r="209" spans="1:6" ht="67.5" x14ac:dyDescent="0.2">
      <c r="A209" s="56" t="s">
        <v>333</v>
      </c>
      <c r="B209" s="29" t="s">
        <v>18</v>
      </c>
      <c r="C209" s="9" t="s">
        <v>334</v>
      </c>
      <c r="D209" s="10">
        <v>502400</v>
      </c>
      <c r="E209" s="30" t="s">
        <v>12</v>
      </c>
      <c r="F209" s="31">
        <f t="shared" si="3"/>
        <v>502400</v>
      </c>
    </row>
    <row r="210" spans="1:6" x14ac:dyDescent="0.2">
      <c r="A210" s="55" t="s">
        <v>32</v>
      </c>
      <c r="B210" s="29" t="s">
        <v>18</v>
      </c>
      <c r="C210" s="9" t="s">
        <v>335</v>
      </c>
      <c r="D210" s="10">
        <v>502400</v>
      </c>
      <c r="E210" s="30" t="s">
        <v>12</v>
      </c>
      <c r="F210" s="31">
        <f t="shared" si="3"/>
        <v>502400</v>
      </c>
    </row>
    <row r="211" spans="1:6" ht="67.5" x14ac:dyDescent="0.2">
      <c r="A211" s="56" t="s">
        <v>336</v>
      </c>
      <c r="B211" s="29" t="s">
        <v>18</v>
      </c>
      <c r="C211" s="9" t="s">
        <v>337</v>
      </c>
      <c r="D211" s="10">
        <v>100000</v>
      </c>
      <c r="E211" s="30" t="s">
        <v>12</v>
      </c>
      <c r="F211" s="31">
        <f t="shared" si="3"/>
        <v>100000</v>
      </c>
    </row>
    <row r="212" spans="1:6" x14ac:dyDescent="0.2">
      <c r="A212" s="55" t="s">
        <v>32</v>
      </c>
      <c r="B212" s="29" t="s">
        <v>18</v>
      </c>
      <c r="C212" s="9" t="s">
        <v>338</v>
      </c>
      <c r="D212" s="10">
        <v>100000</v>
      </c>
      <c r="E212" s="30" t="s">
        <v>12</v>
      </c>
      <c r="F212" s="31">
        <f t="shared" si="3"/>
        <v>100000</v>
      </c>
    </row>
    <row r="213" spans="1:6" ht="78.75" x14ac:dyDescent="0.2">
      <c r="A213" s="56" t="s">
        <v>339</v>
      </c>
      <c r="B213" s="29" t="s">
        <v>18</v>
      </c>
      <c r="C213" s="9" t="s">
        <v>340</v>
      </c>
      <c r="D213" s="10">
        <v>590000</v>
      </c>
      <c r="E213" s="30" t="s">
        <v>12</v>
      </c>
      <c r="F213" s="31">
        <f t="shared" si="3"/>
        <v>590000</v>
      </c>
    </row>
    <row r="214" spans="1:6" x14ac:dyDescent="0.2">
      <c r="A214" s="55" t="s">
        <v>32</v>
      </c>
      <c r="B214" s="29" t="s">
        <v>18</v>
      </c>
      <c r="C214" s="9" t="s">
        <v>341</v>
      </c>
      <c r="D214" s="10">
        <v>590000</v>
      </c>
      <c r="E214" s="30" t="s">
        <v>12</v>
      </c>
      <c r="F214" s="31">
        <f t="shared" si="3"/>
        <v>590000</v>
      </c>
    </row>
    <row r="215" spans="1:6" ht="78.75" x14ac:dyDescent="0.2">
      <c r="A215" s="56" t="s">
        <v>342</v>
      </c>
      <c r="B215" s="29" t="s">
        <v>18</v>
      </c>
      <c r="C215" s="9" t="s">
        <v>343</v>
      </c>
      <c r="D215" s="10">
        <v>490000</v>
      </c>
      <c r="E215" s="30" t="s">
        <v>12</v>
      </c>
      <c r="F215" s="31">
        <f t="shared" si="3"/>
        <v>490000</v>
      </c>
    </row>
    <row r="216" spans="1:6" x14ac:dyDescent="0.2">
      <c r="A216" s="55" t="s">
        <v>32</v>
      </c>
      <c r="B216" s="29" t="s">
        <v>18</v>
      </c>
      <c r="C216" s="9" t="s">
        <v>344</v>
      </c>
      <c r="D216" s="10">
        <v>490000</v>
      </c>
      <c r="E216" s="30" t="s">
        <v>12</v>
      </c>
      <c r="F216" s="31">
        <f t="shared" si="3"/>
        <v>490000</v>
      </c>
    </row>
    <row r="217" spans="1:6" ht="56.25" x14ac:dyDescent="0.2">
      <c r="A217" s="56" t="s">
        <v>345</v>
      </c>
      <c r="B217" s="29" t="s">
        <v>18</v>
      </c>
      <c r="C217" s="9" t="s">
        <v>346</v>
      </c>
      <c r="D217" s="10">
        <v>34999000</v>
      </c>
      <c r="E217" s="30" t="s">
        <v>12</v>
      </c>
      <c r="F217" s="31">
        <f t="shared" si="3"/>
        <v>34999000</v>
      </c>
    </row>
    <row r="218" spans="1:6" x14ac:dyDescent="0.2">
      <c r="A218" s="55" t="s">
        <v>32</v>
      </c>
      <c r="B218" s="29" t="s">
        <v>18</v>
      </c>
      <c r="C218" s="9" t="s">
        <v>347</v>
      </c>
      <c r="D218" s="10">
        <v>34999000</v>
      </c>
      <c r="E218" s="30" t="s">
        <v>12</v>
      </c>
      <c r="F218" s="31">
        <f t="shared" si="3"/>
        <v>34999000</v>
      </c>
    </row>
    <row r="219" spans="1:6" x14ac:dyDescent="0.2">
      <c r="A219" s="53" t="s">
        <v>348</v>
      </c>
      <c r="B219" s="19" t="s">
        <v>18</v>
      </c>
      <c r="C219" s="20" t="s">
        <v>349</v>
      </c>
      <c r="D219" s="21">
        <v>2000000</v>
      </c>
      <c r="E219" s="22" t="s">
        <v>12</v>
      </c>
      <c r="F219" s="23">
        <f t="shared" si="3"/>
        <v>2000000</v>
      </c>
    </row>
    <row r="220" spans="1:6" x14ac:dyDescent="0.2">
      <c r="A220" s="55" t="s">
        <v>350</v>
      </c>
      <c r="B220" s="29" t="s">
        <v>18</v>
      </c>
      <c r="C220" s="9" t="s">
        <v>351</v>
      </c>
      <c r="D220" s="10">
        <v>2000000</v>
      </c>
      <c r="E220" s="30" t="s">
        <v>12</v>
      </c>
      <c r="F220" s="31">
        <f t="shared" si="3"/>
        <v>2000000</v>
      </c>
    </row>
    <row r="221" spans="1:6" ht="22.5" x14ac:dyDescent="0.2">
      <c r="A221" s="55" t="s">
        <v>352</v>
      </c>
      <c r="B221" s="29" t="s">
        <v>18</v>
      </c>
      <c r="C221" s="9" t="s">
        <v>353</v>
      </c>
      <c r="D221" s="10">
        <v>2000000</v>
      </c>
      <c r="E221" s="30" t="s">
        <v>12</v>
      </c>
      <c r="F221" s="31">
        <f t="shared" si="3"/>
        <v>2000000</v>
      </c>
    </row>
    <row r="222" spans="1:6" ht="22.5" x14ac:dyDescent="0.2">
      <c r="A222" s="55" t="s">
        <v>354</v>
      </c>
      <c r="B222" s="29" t="s">
        <v>18</v>
      </c>
      <c r="C222" s="9" t="s">
        <v>355</v>
      </c>
      <c r="D222" s="10">
        <v>2000000</v>
      </c>
      <c r="E222" s="30" t="s">
        <v>12</v>
      </c>
      <c r="F222" s="31">
        <f t="shared" si="3"/>
        <v>2000000</v>
      </c>
    </row>
    <row r="223" spans="1:6" ht="45" x14ac:dyDescent="0.2">
      <c r="A223" s="56" t="s">
        <v>356</v>
      </c>
      <c r="B223" s="29" t="s">
        <v>18</v>
      </c>
      <c r="C223" s="9" t="s">
        <v>357</v>
      </c>
      <c r="D223" s="10">
        <v>2000000</v>
      </c>
      <c r="E223" s="30" t="s">
        <v>12</v>
      </c>
      <c r="F223" s="31">
        <f t="shared" si="3"/>
        <v>2000000</v>
      </c>
    </row>
    <row r="224" spans="1:6" x14ac:dyDescent="0.2">
      <c r="A224" s="55" t="s">
        <v>32</v>
      </c>
      <c r="B224" s="29" t="s">
        <v>18</v>
      </c>
      <c r="C224" s="9" t="s">
        <v>358</v>
      </c>
      <c r="D224" s="10">
        <v>2000000</v>
      </c>
      <c r="E224" s="30" t="s">
        <v>12</v>
      </c>
      <c r="F224" s="31">
        <f t="shared" si="3"/>
        <v>2000000</v>
      </c>
    </row>
    <row r="225" spans="1:6" x14ac:dyDescent="0.2">
      <c r="A225" s="53" t="s">
        <v>359</v>
      </c>
      <c r="B225" s="19" t="s">
        <v>18</v>
      </c>
      <c r="C225" s="20" t="s">
        <v>360</v>
      </c>
      <c r="D225" s="21">
        <v>40000</v>
      </c>
      <c r="E225" s="22" t="s">
        <v>12</v>
      </c>
      <c r="F225" s="23">
        <f t="shared" si="3"/>
        <v>40000</v>
      </c>
    </row>
    <row r="226" spans="1:6" x14ac:dyDescent="0.2">
      <c r="A226" s="55" t="s">
        <v>361</v>
      </c>
      <c r="B226" s="29" t="s">
        <v>18</v>
      </c>
      <c r="C226" s="9" t="s">
        <v>362</v>
      </c>
      <c r="D226" s="10">
        <v>40000</v>
      </c>
      <c r="E226" s="30" t="s">
        <v>12</v>
      </c>
      <c r="F226" s="31">
        <f t="shared" si="3"/>
        <v>40000</v>
      </c>
    </row>
    <row r="227" spans="1:6" ht="22.5" x14ac:dyDescent="0.2">
      <c r="A227" s="55" t="s">
        <v>34</v>
      </c>
      <c r="B227" s="29" t="s">
        <v>18</v>
      </c>
      <c r="C227" s="9" t="s">
        <v>363</v>
      </c>
      <c r="D227" s="10">
        <v>40000</v>
      </c>
      <c r="E227" s="30" t="s">
        <v>12</v>
      </c>
      <c r="F227" s="31">
        <f t="shared" si="3"/>
        <v>40000</v>
      </c>
    </row>
    <row r="228" spans="1:6" ht="22.5" x14ac:dyDescent="0.2">
      <c r="A228" s="55" t="s">
        <v>36</v>
      </c>
      <c r="B228" s="29" t="s">
        <v>18</v>
      </c>
      <c r="C228" s="9" t="s">
        <v>364</v>
      </c>
      <c r="D228" s="10">
        <v>40000</v>
      </c>
      <c r="E228" s="30" t="s">
        <v>12</v>
      </c>
      <c r="F228" s="31">
        <f t="shared" si="3"/>
        <v>40000</v>
      </c>
    </row>
    <row r="229" spans="1:6" ht="45" x14ac:dyDescent="0.2">
      <c r="A229" s="55" t="s">
        <v>38</v>
      </c>
      <c r="B229" s="29" t="s">
        <v>18</v>
      </c>
      <c r="C229" s="9" t="s">
        <v>365</v>
      </c>
      <c r="D229" s="10">
        <v>40000</v>
      </c>
      <c r="E229" s="30" t="s">
        <v>12</v>
      </c>
      <c r="F229" s="31">
        <f t="shared" si="3"/>
        <v>40000</v>
      </c>
    </row>
    <row r="230" spans="1:6" x14ac:dyDescent="0.2">
      <c r="A230" s="55" t="s">
        <v>32</v>
      </c>
      <c r="B230" s="29" t="s">
        <v>18</v>
      </c>
      <c r="C230" s="9" t="s">
        <v>366</v>
      </c>
      <c r="D230" s="10">
        <v>40000</v>
      </c>
      <c r="E230" s="30" t="s">
        <v>12</v>
      </c>
      <c r="F230" s="31">
        <f t="shared" si="3"/>
        <v>40000</v>
      </c>
    </row>
    <row r="231" spans="1:6" x14ac:dyDescent="0.2">
      <c r="A231" s="53" t="s">
        <v>367</v>
      </c>
      <c r="B231" s="19" t="s">
        <v>18</v>
      </c>
      <c r="C231" s="20" t="s">
        <v>368</v>
      </c>
      <c r="D231" s="21">
        <v>57337100</v>
      </c>
      <c r="E231" s="22">
        <v>1529991.46</v>
      </c>
      <c r="F231" s="23">
        <f t="shared" si="3"/>
        <v>55807108.539999999</v>
      </c>
    </row>
    <row r="232" spans="1:6" x14ac:dyDescent="0.2">
      <c r="A232" s="55" t="s">
        <v>369</v>
      </c>
      <c r="B232" s="29" t="s">
        <v>18</v>
      </c>
      <c r="C232" s="9" t="s">
        <v>370</v>
      </c>
      <c r="D232" s="10">
        <v>57337100</v>
      </c>
      <c r="E232" s="30">
        <v>1529991.46</v>
      </c>
      <c r="F232" s="31">
        <f t="shared" si="3"/>
        <v>55807108.539999999</v>
      </c>
    </row>
    <row r="233" spans="1:6" ht="22.5" x14ac:dyDescent="0.2">
      <c r="A233" s="55" t="s">
        <v>371</v>
      </c>
      <c r="B233" s="29" t="s">
        <v>18</v>
      </c>
      <c r="C233" s="9" t="s">
        <v>372</v>
      </c>
      <c r="D233" s="10">
        <v>57337100</v>
      </c>
      <c r="E233" s="30">
        <v>1529991.46</v>
      </c>
      <c r="F233" s="31">
        <f t="shared" si="3"/>
        <v>55807108.539999999</v>
      </c>
    </row>
    <row r="234" spans="1:6" ht="22.5" x14ac:dyDescent="0.2">
      <c r="A234" s="55" t="s">
        <v>373</v>
      </c>
      <c r="B234" s="29" t="s">
        <v>18</v>
      </c>
      <c r="C234" s="9" t="s">
        <v>374</v>
      </c>
      <c r="D234" s="10">
        <v>22330100</v>
      </c>
      <c r="E234" s="30">
        <v>233743.76</v>
      </c>
      <c r="F234" s="31">
        <f t="shared" si="3"/>
        <v>22096356.239999998</v>
      </c>
    </row>
    <row r="235" spans="1:6" ht="56.25" x14ac:dyDescent="0.2">
      <c r="A235" s="56" t="s">
        <v>375</v>
      </c>
      <c r="B235" s="29" t="s">
        <v>18</v>
      </c>
      <c r="C235" s="9" t="s">
        <v>376</v>
      </c>
      <c r="D235" s="10">
        <v>22330100</v>
      </c>
      <c r="E235" s="30">
        <v>233743.76</v>
      </c>
      <c r="F235" s="31">
        <f t="shared" si="3"/>
        <v>22096356.239999998</v>
      </c>
    </row>
    <row r="236" spans="1:6" ht="33.75" x14ac:dyDescent="0.2">
      <c r="A236" s="55" t="s">
        <v>319</v>
      </c>
      <c r="B236" s="29" t="s">
        <v>18</v>
      </c>
      <c r="C236" s="9" t="s">
        <v>377</v>
      </c>
      <c r="D236" s="10">
        <v>19969700</v>
      </c>
      <c r="E236" s="30">
        <v>233743.76</v>
      </c>
      <c r="F236" s="31">
        <f t="shared" si="3"/>
        <v>19735956.239999998</v>
      </c>
    </row>
    <row r="237" spans="1:6" x14ac:dyDescent="0.2">
      <c r="A237" s="55" t="s">
        <v>321</v>
      </c>
      <c r="B237" s="29" t="s">
        <v>18</v>
      </c>
      <c r="C237" s="9" t="s">
        <v>378</v>
      </c>
      <c r="D237" s="10">
        <v>2360400</v>
      </c>
      <c r="E237" s="30" t="s">
        <v>12</v>
      </c>
      <c r="F237" s="31">
        <f t="shared" si="3"/>
        <v>2360400</v>
      </c>
    </row>
    <row r="238" spans="1:6" x14ac:dyDescent="0.2">
      <c r="A238" s="55" t="s">
        <v>379</v>
      </c>
      <c r="B238" s="29" t="s">
        <v>18</v>
      </c>
      <c r="C238" s="9" t="s">
        <v>380</v>
      </c>
      <c r="D238" s="10">
        <v>34504000</v>
      </c>
      <c r="E238" s="30">
        <v>1292688.17</v>
      </c>
      <c r="F238" s="31">
        <f t="shared" si="3"/>
        <v>33211311.829999998</v>
      </c>
    </row>
    <row r="239" spans="1:6" ht="45" x14ac:dyDescent="0.2">
      <c r="A239" s="56" t="s">
        <v>381</v>
      </c>
      <c r="B239" s="29" t="s">
        <v>18</v>
      </c>
      <c r="C239" s="9" t="s">
        <v>382</v>
      </c>
      <c r="D239" s="10">
        <v>23573300</v>
      </c>
      <c r="E239" s="30">
        <v>563488.17000000004</v>
      </c>
      <c r="F239" s="31">
        <f t="shared" si="3"/>
        <v>23009811.829999998</v>
      </c>
    </row>
    <row r="240" spans="1:6" ht="33.75" x14ac:dyDescent="0.2">
      <c r="A240" s="55" t="s">
        <v>319</v>
      </c>
      <c r="B240" s="29" t="s">
        <v>18</v>
      </c>
      <c r="C240" s="9" t="s">
        <v>383</v>
      </c>
      <c r="D240" s="10">
        <v>22643500</v>
      </c>
      <c r="E240" s="30">
        <v>563488.17000000004</v>
      </c>
      <c r="F240" s="31">
        <f t="shared" si="3"/>
        <v>22080011.829999998</v>
      </c>
    </row>
    <row r="241" spans="1:6" x14ac:dyDescent="0.2">
      <c r="A241" s="55" t="s">
        <v>321</v>
      </c>
      <c r="B241" s="29" t="s">
        <v>18</v>
      </c>
      <c r="C241" s="9" t="s">
        <v>384</v>
      </c>
      <c r="D241" s="10">
        <v>929800</v>
      </c>
      <c r="E241" s="30" t="s">
        <v>12</v>
      </c>
      <c r="F241" s="31">
        <f t="shared" si="3"/>
        <v>929800</v>
      </c>
    </row>
    <row r="242" spans="1:6" ht="56.25" x14ac:dyDescent="0.2">
      <c r="A242" s="56" t="s">
        <v>385</v>
      </c>
      <c r="B242" s="29" t="s">
        <v>18</v>
      </c>
      <c r="C242" s="9" t="s">
        <v>386</v>
      </c>
      <c r="D242" s="10">
        <v>8748300</v>
      </c>
      <c r="E242" s="30">
        <v>729200</v>
      </c>
      <c r="F242" s="31">
        <f t="shared" si="3"/>
        <v>8019100</v>
      </c>
    </row>
    <row r="243" spans="1:6" x14ac:dyDescent="0.2">
      <c r="A243" s="55" t="s">
        <v>13</v>
      </c>
      <c r="B243" s="29" t="s">
        <v>18</v>
      </c>
      <c r="C243" s="9" t="s">
        <v>387</v>
      </c>
      <c r="D243" s="10">
        <v>8748300</v>
      </c>
      <c r="E243" s="30">
        <v>729200</v>
      </c>
      <c r="F243" s="31">
        <f t="shared" si="3"/>
        <v>8019100</v>
      </c>
    </row>
    <row r="244" spans="1:6" ht="78.75" x14ac:dyDescent="0.2">
      <c r="A244" s="56" t="s">
        <v>388</v>
      </c>
      <c r="B244" s="29" t="s">
        <v>18</v>
      </c>
      <c r="C244" s="9" t="s">
        <v>389</v>
      </c>
      <c r="D244" s="10">
        <v>2182400</v>
      </c>
      <c r="E244" s="30" t="s">
        <v>12</v>
      </c>
      <c r="F244" s="31">
        <f t="shared" si="3"/>
        <v>2182400</v>
      </c>
    </row>
    <row r="245" spans="1:6" x14ac:dyDescent="0.2">
      <c r="A245" s="55" t="s">
        <v>321</v>
      </c>
      <c r="B245" s="29" t="s">
        <v>18</v>
      </c>
      <c r="C245" s="9" t="s">
        <v>390</v>
      </c>
      <c r="D245" s="10">
        <v>2182400</v>
      </c>
      <c r="E245" s="30" t="s">
        <v>12</v>
      </c>
      <c r="F245" s="31">
        <f t="shared" si="3"/>
        <v>2182400</v>
      </c>
    </row>
    <row r="246" spans="1:6" x14ac:dyDescent="0.2">
      <c r="A246" s="55" t="s">
        <v>391</v>
      </c>
      <c r="B246" s="29" t="s">
        <v>18</v>
      </c>
      <c r="C246" s="9" t="s">
        <v>392</v>
      </c>
      <c r="D246" s="10">
        <v>503000</v>
      </c>
      <c r="E246" s="30">
        <v>3559.53</v>
      </c>
      <c r="F246" s="31">
        <f t="shared" si="3"/>
        <v>499440.47</v>
      </c>
    </row>
    <row r="247" spans="1:6" ht="45" x14ac:dyDescent="0.2">
      <c r="A247" s="56" t="s">
        <v>393</v>
      </c>
      <c r="B247" s="29" t="s">
        <v>18</v>
      </c>
      <c r="C247" s="9" t="s">
        <v>394</v>
      </c>
      <c r="D247" s="10">
        <v>503000</v>
      </c>
      <c r="E247" s="30">
        <v>3559.53</v>
      </c>
      <c r="F247" s="31">
        <f t="shared" si="3"/>
        <v>499440.47</v>
      </c>
    </row>
    <row r="248" spans="1:6" ht="33.75" x14ac:dyDescent="0.2">
      <c r="A248" s="55" t="s">
        <v>319</v>
      </c>
      <c r="B248" s="29" t="s">
        <v>18</v>
      </c>
      <c r="C248" s="9" t="s">
        <v>395</v>
      </c>
      <c r="D248" s="10">
        <v>503000</v>
      </c>
      <c r="E248" s="30">
        <v>3559.53</v>
      </c>
      <c r="F248" s="31">
        <f t="shared" si="3"/>
        <v>499440.47</v>
      </c>
    </row>
    <row r="249" spans="1:6" x14ac:dyDescent="0.2">
      <c r="A249" s="53" t="s">
        <v>396</v>
      </c>
      <c r="B249" s="19" t="s">
        <v>18</v>
      </c>
      <c r="C249" s="20" t="s">
        <v>397</v>
      </c>
      <c r="D249" s="21">
        <v>663900</v>
      </c>
      <c r="E249" s="22">
        <v>55367.45</v>
      </c>
      <c r="F249" s="23">
        <f t="shared" si="3"/>
        <v>608532.55000000005</v>
      </c>
    </row>
    <row r="250" spans="1:6" x14ac:dyDescent="0.2">
      <c r="A250" s="55" t="s">
        <v>398</v>
      </c>
      <c r="B250" s="29" t="s">
        <v>18</v>
      </c>
      <c r="C250" s="9" t="s">
        <v>399</v>
      </c>
      <c r="D250" s="10">
        <v>650000</v>
      </c>
      <c r="E250" s="30">
        <v>49620.45</v>
      </c>
      <c r="F250" s="31">
        <f t="shared" si="3"/>
        <v>600379.55000000005</v>
      </c>
    </row>
    <row r="251" spans="1:6" ht="22.5" x14ac:dyDescent="0.2">
      <c r="A251" s="55" t="s">
        <v>400</v>
      </c>
      <c r="B251" s="29" t="s">
        <v>18</v>
      </c>
      <c r="C251" s="9" t="s">
        <v>401</v>
      </c>
      <c r="D251" s="10">
        <v>650000</v>
      </c>
      <c r="E251" s="30">
        <v>49620.45</v>
      </c>
      <c r="F251" s="31">
        <f t="shared" si="3"/>
        <v>600379.55000000005</v>
      </c>
    </row>
    <row r="252" spans="1:6" ht="22.5" x14ac:dyDescent="0.2">
      <c r="A252" s="55" t="s">
        <v>402</v>
      </c>
      <c r="B252" s="29" t="s">
        <v>18</v>
      </c>
      <c r="C252" s="9" t="s">
        <v>403</v>
      </c>
      <c r="D252" s="10">
        <v>650000</v>
      </c>
      <c r="E252" s="30">
        <v>49620.45</v>
      </c>
      <c r="F252" s="31">
        <f t="shared" si="3"/>
        <v>600379.55000000005</v>
      </c>
    </row>
    <row r="253" spans="1:6" ht="67.5" x14ac:dyDescent="0.2">
      <c r="A253" s="56" t="s">
        <v>404</v>
      </c>
      <c r="B253" s="29" t="s">
        <v>18</v>
      </c>
      <c r="C253" s="9" t="s">
        <v>405</v>
      </c>
      <c r="D253" s="10">
        <v>650000</v>
      </c>
      <c r="E253" s="30">
        <v>49620.45</v>
      </c>
      <c r="F253" s="31">
        <f t="shared" si="3"/>
        <v>600379.55000000005</v>
      </c>
    </row>
    <row r="254" spans="1:6" x14ac:dyDescent="0.2">
      <c r="A254" s="55" t="s">
        <v>406</v>
      </c>
      <c r="B254" s="29" t="s">
        <v>18</v>
      </c>
      <c r="C254" s="9" t="s">
        <v>407</v>
      </c>
      <c r="D254" s="10">
        <v>650000</v>
      </c>
      <c r="E254" s="30">
        <v>49620.45</v>
      </c>
      <c r="F254" s="31">
        <f t="shared" si="3"/>
        <v>600379.55000000005</v>
      </c>
    </row>
    <row r="255" spans="1:6" x14ac:dyDescent="0.2">
      <c r="A255" s="55" t="s">
        <v>408</v>
      </c>
      <c r="B255" s="29" t="s">
        <v>18</v>
      </c>
      <c r="C255" s="9" t="s">
        <v>409</v>
      </c>
      <c r="D255" s="10">
        <v>13900</v>
      </c>
      <c r="E255" s="30">
        <v>5747</v>
      </c>
      <c r="F255" s="31">
        <f t="shared" si="3"/>
        <v>8153</v>
      </c>
    </row>
    <row r="256" spans="1:6" ht="22.5" x14ac:dyDescent="0.2">
      <c r="A256" s="55" t="s">
        <v>92</v>
      </c>
      <c r="B256" s="29" t="s">
        <v>18</v>
      </c>
      <c r="C256" s="9" t="s">
        <v>410</v>
      </c>
      <c r="D256" s="10">
        <v>13900</v>
      </c>
      <c r="E256" s="30">
        <v>5747</v>
      </c>
      <c r="F256" s="31">
        <f t="shared" si="3"/>
        <v>8153</v>
      </c>
    </row>
    <row r="257" spans="1:6" x14ac:dyDescent="0.2">
      <c r="A257" s="55" t="s">
        <v>114</v>
      </c>
      <c r="B257" s="29" t="s">
        <v>18</v>
      </c>
      <c r="C257" s="9" t="s">
        <v>411</v>
      </c>
      <c r="D257" s="10">
        <v>13900</v>
      </c>
      <c r="E257" s="30">
        <v>5747</v>
      </c>
      <c r="F257" s="31">
        <f t="shared" si="3"/>
        <v>8153</v>
      </c>
    </row>
    <row r="258" spans="1:6" ht="33.75" x14ac:dyDescent="0.2">
      <c r="A258" s="55" t="s">
        <v>116</v>
      </c>
      <c r="B258" s="29" t="s">
        <v>18</v>
      </c>
      <c r="C258" s="9" t="s">
        <v>412</v>
      </c>
      <c r="D258" s="10">
        <v>13900</v>
      </c>
      <c r="E258" s="30">
        <v>5747</v>
      </c>
      <c r="F258" s="31">
        <f t="shared" si="3"/>
        <v>8153</v>
      </c>
    </row>
    <row r="259" spans="1:6" ht="22.5" x14ac:dyDescent="0.2">
      <c r="A259" s="55" t="s">
        <v>413</v>
      </c>
      <c r="B259" s="29" t="s">
        <v>18</v>
      </c>
      <c r="C259" s="9" t="s">
        <v>414</v>
      </c>
      <c r="D259" s="10">
        <v>13900</v>
      </c>
      <c r="E259" s="30">
        <v>5747</v>
      </c>
      <c r="F259" s="31">
        <f t="shared" si="3"/>
        <v>8153</v>
      </c>
    </row>
    <row r="260" spans="1:6" x14ac:dyDescent="0.2">
      <c r="A260" s="53" t="s">
        <v>415</v>
      </c>
      <c r="B260" s="19" t="s">
        <v>18</v>
      </c>
      <c r="C260" s="20" t="s">
        <v>416</v>
      </c>
      <c r="D260" s="21">
        <v>517000</v>
      </c>
      <c r="E260" s="22">
        <v>44000</v>
      </c>
      <c r="F260" s="23">
        <f t="shared" si="3"/>
        <v>473000</v>
      </c>
    </row>
    <row r="261" spans="1:6" x14ac:dyDescent="0.2">
      <c r="A261" s="55" t="s">
        <v>417</v>
      </c>
      <c r="B261" s="29" t="s">
        <v>18</v>
      </c>
      <c r="C261" s="9" t="s">
        <v>418</v>
      </c>
      <c r="D261" s="10">
        <v>517000</v>
      </c>
      <c r="E261" s="30">
        <v>44000</v>
      </c>
      <c r="F261" s="31">
        <f t="shared" si="3"/>
        <v>473000</v>
      </c>
    </row>
    <row r="262" spans="1:6" ht="22.5" x14ac:dyDescent="0.2">
      <c r="A262" s="55" t="s">
        <v>371</v>
      </c>
      <c r="B262" s="29" t="s">
        <v>18</v>
      </c>
      <c r="C262" s="9" t="s">
        <v>419</v>
      </c>
      <c r="D262" s="10">
        <v>517000</v>
      </c>
      <c r="E262" s="30">
        <v>44000</v>
      </c>
      <c r="F262" s="31">
        <f t="shared" si="3"/>
        <v>473000</v>
      </c>
    </row>
    <row r="263" spans="1:6" x14ac:dyDescent="0.2">
      <c r="A263" s="55" t="s">
        <v>420</v>
      </c>
      <c r="B263" s="29" t="s">
        <v>18</v>
      </c>
      <c r="C263" s="9" t="s">
        <v>421</v>
      </c>
      <c r="D263" s="10">
        <v>517000</v>
      </c>
      <c r="E263" s="30">
        <v>44000</v>
      </c>
      <c r="F263" s="31">
        <f t="shared" si="3"/>
        <v>473000</v>
      </c>
    </row>
    <row r="264" spans="1:6" ht="78.75" x14ac:dyDescent="0.2">
      <c r="A264" s="56" t="s">
        <v>422</v>
      </c>
      <c r="B264" s="29" t="s">
        <v>18</v>
      </c>
      <c r="C264" s="9" t="s">
        <v>423</v>
      </c>
      <c r="D264" s="10">
        <v>517000</v>
      </c>
      <c r="E264" s="30">
        <v>44000</v>
      </c>
      <c r="F264" s="31">
        <f t="shared" si="3"/>
        <v>473000</v>
      </c>
    </row>
    <row r="265" spans="1:6" x14ac:dyDescent="0.2">
      <c r="A265" s="55" t="s">
        <v>13</v>
      </c>
      <c r="B265" s="29" t="s">
        <v>18</v>
      </c>
      <c r="C265" s="9" t="s">
        <v>424</v>
      </c>
      <c r="D265" s="10">
        <v>517000</v>
      </c>
      <c r="E265" s="30">
        <v>44000</v>
      </c>
      <c r="F265" s="31">
        <f t="shared" si="3"/>
        <v>473000</v>
      </c>
    </row>
    <row r="266" spans="1:6" ht="9" customHeight="1" x14ac:dyDescent="0.2">
      <c r="A266" s="57"/>
      <c r="B266" s="32"/>
      <c r="C266" s="33"/>
      <c r="D266" s="34"/>
      <c r="E266" s="32"/>
      <c r="F266" s="32"/>
    </row>
    <row r="267" spans="1:6" ht="13.5" customHeight="1" x14ac:dyDescent="0.2">
      <c r="A267" s="58" t="s">
        <v>425</v>
      </c>
      <c r="B267" s="35" t="s">
        <v>426</v>
      </c>
      <c r="C267" s="36" t="s">
        <v>19</v>
      </c>
      <c r="D267" s="37" t="s">
        <v>12</v>
      </c>
      <c r="E267" s="37">
        <v>6332651.5199999996</v>
      </c>
      <c r="F267" s="38" t="s">
        <v>427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G54"/>
  <sheetViews>
    <sheetView showGridLines="0" workbookViewId="0">
      <selection activeCell="CO24" sqref="CO24:DF24"/>
    </sheetView>
  </sheetViews>
  <sheetFormatPr defaultColWidth="0.85546875" defaultRowHeight="12" x14ac:dyDescent="0.2"/>
  <cols>
    <col min="1" max="13" width="0.85546875" style="39"/>
    <col min="14" max="14" width="1.7109375" style="39" customWidth="1"/>
    <col min="15" max="23" width="0.85546875" style="39"/>
    <col min="24" max="24" width="6.85546875" style="39" customWidth="1"/>
    <col min="25" max="27" width="0.85546875" style="39"/>
    <col min="28" max="28" width="6.85546875" style="39" customWidth="1"/>
    <col min="29" max="50" width="0.85546875" style="39"/>
    <col min="51" max="51" width="7.7109375" style="39" customWidth="1"/>
    <col min="52" max="73" width="0.85546875" style="39"/>
    <col min="74" max="74" width="3.7109375" style="39" customWidth="1"/>
    <col min="75" max="91" width="0.85546875" style="39"/>
    <col min="92" max="92" width="5.7109375" style="39" customWidth="1"/>
    <col min="93" max="109" width="0.85546875" style="39"/>
    <col min="110" max="110" width="8.5703125" style="39" customWidth="1"/>
    <col min="111" max="111" width="30.140625" style="39" customWidth="1"/>
    <col min="112" max="112" width="6" style="39" customWidth="1"/>
    <col min="113" max="16384" width="0.85546875" style="39"/>
  </cols>
  <sheetData>
    <row r="1" spans="1:111" ht="11.1" customHeight="1" x14ac:dyDescent="0.2">
      <c r="CU1" s="91" t="s">
        <v>452</v>
      </c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</row>
    <row r="2" spans="1:111" s="40" customFormat="1" ht="13.15" customHeight="1" x14ac:dyDescent="0.2">
      <c r="A2" s="92" t="s">
        <v>453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</row>
    <row r="3" spans="1:111" ht="12.75" customHeight="1" x14ac:dyDescent="0.2">
      <c r="A3" s="93" t="s">
        <v>454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 t="s">
        <v>455</v>
      </c>
      <c r="AD3" s="93"/>
      <c r="AE3" s="93"/>
      <c r="AF3" s="93"/>
      <c r="AG3" s="93"/>
      <c r="AH3" s="93"/>
      <c r="AI3" s="93" t="s">
        <v>456</v>
      </c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 t="s">
        <v>457</v>
      </c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  <c r="BM3" s="93"/>
      <c r="BN3" s="93"/>
      <c r="BO3" s="93"/>
      <c r="BP3" s="93"/>
      <c r="BQ3" s="93"/>
      <c r="BR3" s="93"/>
      <c r="BS3" s="93"/>
      <c r="BT3" s="93"/>
      <c r="BU3" s="93"/>
      <c r="BV3" s="93"/>
      <c r="BW3" s="93" t="s">
        <v>6</v>
      </c>
      <c r="BX3" s="93"/>
      <c r="BY3" s="93"/>
      <c r="BZ3" s="93"/>
      <c r="CA3" s="93"/>
      <c r="CB3" s="93"/>
      <c r="CC3" s="93"/>
      <c r="CD3" s="93"/>
      <c r="CE3" s="93"/>
      <c r="CF3" s="93"/>
      <c r="CG3" s="93"/>
      <c r="CH3" s="93"/>
      <c r="CI3" s="93"/>
      <c r="CJ3" s="93"/>
      <c r="CK3" s="93"/>
      <c r="CL3" s="93"/>
      <c r="CM3" s="93"/>
      <c r="CN3" s="93"/>
      <c r="CO3" s="93" t="s">
        <v>7</v>
      </c>
      <c r="CP3" s="93"/>
      <c r="CQ3" s="93"/>
      <c r="CR3" s="93"/>
      <c r="CS3" s="93"/>
      <c r="CT3" s="93"/>
      <c r="CU3" s="93"/>
      <c r="CV3" s="93"/>
      <c r="CW3" s="93"/>
      <c r="CX3" s="93"/>
      <c r="CY3" s="93"/>
      <c r="CZ3" s="93"/>
      <c r="DA3" s="93"/>
      <c r="DB3" s="93"/>
      <c r="DC3" s="93"/>
      <c r="DD3" s="93"/>
      <c r="DE3" s="93"/>
      <c r="DF3" s="93"/>
    </row>
    <row r="4" spans="1:111" s="41" customFormat="1" ht="13.9" customHeight="1" x14ac:dyDescent="0.2">
      <c r="A4" s="90">
        <v>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89">
        <v>2</v>
      </c>
      <c r="AD4" s="89"/>
      <c r="AE4" s="89"/>
      <c r="AF4" s="89"/>
      <c r="AG4" s="89"/>
      <c r="AH4" s="89"/>
      <c r="AI4" s="89">
        <v>3</v>
      </c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>
        <v>4</v>
      </c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>
        <v>5</v>
      </c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90">
        <v>6</v>
      </c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</row>
    <row r="5" spans="1:111" ht="21" customHeight="1" x14ac:dyDescent="0.2">
      <c r="A5" s="76" t="s">
        <v>428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94" t="s">
        <v>429</v>
      </c>
      <c r="AD5" s="94"/>
      <c r="AE5" s="94"/>
      <c r="AF5" s="94"/>
      <c r="AG5" s="94"/>
      <c r="AH5" s="94"/>
      <c r="AI5" s="94" t="s">
        <v>458</v>
      </c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6">
        <f>AZ24</f>
        <v>0</v>
      </c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>
        <f>BW24</f>
        <v>-6332651.5199999996</v>
      </c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>
        <f>AZ5-BW5</f>
        <v>6332651.5199999996</v>
      </c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</row>
    <row r="6" spans="1:111" ht="6" customHeight="1" x14ac:dyDescent="0.2">
      <c r="A6" s="78" t="s">
        <v>11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94" t="s">
        <v>431</v>
      </c>
      <c r="AD6" s="94"/>
      <c r="AE6" s="94"/>
      <c r="AF6" s="94"/>
      <c r="AG6" s="94"/>
      <c r="AH6" s="94"/>
      <c r="AI6" s="94" t="s">
        <v>458</v>
      </c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6" t="s">
        <v>12</v>
      </c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</row>
    <row r="7" spans="1:111" ht="22.5" customHeight="1" x14ac:dyDescent="0.2">
      <c r="A7" s="80" t="s">
        <v>430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96"/>
      <c r="CY7" s="96"/>
      <c r="CZ7" s="96"/>
      <c r="DA7" s="96"/>
      <c r="DB7" s="96"/>
      <c r="DC7" s="96"/>
      <c r="DD7" s="96"/>
      <c r="DE7" s="96"/>
      <c r="DF7" s="96"/>
    </row>
    <row r="8" spans="1:111" ht="14.25" customHeight="1" x14ac:dyDescent="0.2">
      <c r="A8" s="82" t="s">
        <v>432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6" t="s">
        <v>12</v>
      </c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 t="s">
        <v>12</v>
      </c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 t="s">
        <v>12</v>
      </c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</row>
    <row r="9" spans="1:111" ht="10.5" customHeight="1" x14ac:dyDescent="0.2">
      <c r="A9" s="84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</row>
    <row r="10" spans="1:111" ht="22.5" customHeight="1" x14ac:dyDescent="0.2">
      <c r="A10" s="86" t="s">
        <v>459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8"/>
      <c r="AC10" s="94" t="s">
        <v>431</v>
      </c>
      <c r="AD10" s="94"/>
      <c r="AE10" s="94"/>
      <c r="AF10" s="94"/>
      <c r="AG10" s="94"/>
      <c r="AH10" s="94"/>
      <c r="AI10" s="94" t="s">
        <v>460</v>
      </c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6" t="s">
        <v>12</v>
      </c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 t="s">
        <v>12</v>
      </c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 t="s">
        <v>12</v>
      </c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</row>
    <row r="11" spans="1:111" ht="24" customHeight="1" x14ac:dyDescent="0.2">
      <c r="A11" s="100" t="s">
        <v>461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2"/>
      <c r="AC11" s="103" t="s">
        <v>431</v>
      </c>
      <c r="AD11" s="104"/>
      <c r="AE11" s="104"/>
      <c r="AF11" s="104"/>
      <c r="AG11" s="104"/>
      <c r="AH11" s="105"/>
      <c r="AI11" s="103" t="s">
        <v>462</v>
      </c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5"/>
      <c r="AZ11" s="97" t="s">
        <v>12</v>
      </c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  <c r="BM11" s="98"/>
      <c r="BN11" s="98"/>
      <c r="BO11" s="98"/>
      <c r="BP11" s="98"/>
      <c r="BQ11" s="98"/>
      <c r="BR11" s="98"/>
      <c r="BS11" s="98"/>
      <c r="BT11" s="98"/>
      <c r="BU11" s="98"/>
      <c r="BV11" s="99"/>
      <c r="BW11" s="96" t="s">
        <v>12</v>
      </c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7" t="str">
        <f t="shared" ref="CO11:CO17" si="0">AZ11</f>
        <v>-</v>
      </c>
      <c r="CP11" s="98"/>
      <c r="CQ11" s="98"/>
      <c r="CR11" s="98"/>
      <c r="CS11" s="98"/>
      <c r="CT11" s="98"/>
      <c r="CU11" s="98"/>
      <c r="CV11" s="98"/>
      <c r="CW11" s="98"/>
      <c r="CX11" s="98"/>
      <c r="CY11" s="98"/>
      <c r="CZ11" s="98"/>
      <c r="DA11" s="98"/>
      <c r="DB11" s="98"/>
      <c r="DC11" s="98"/>
      <c r="DD11" s="98"/>
      <c r="DE11" s="98"/>
      <c r="DF11" s="99"/>
    </row>
    <row r="12" spans="1:111" x14ac:dyDescent="0.2">
      <c r="A12" s="100" t="s">
        <v>463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2"/>
      <c r="AC12" s="94" t="s">
        <v>431</v>
      </c>
      <c r="AD12" s="94"/>
      <c r="AE12" s="94"/>
      <c r="AF12" s="94"/>
      <c r="AG12" s="94"/>
      <c r="AH12" s="94"/>
      <c r="AI12" s="94" t="s">
        <v>464</v>
      </c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6" t="s">
        <v>12</v>
      </c>
      <c r="BA12" s="96"/>
      <c r="BB12" s="96"/>
      <c r="BC12" s="96"/>
      <c r="BD12" s="96"/>
      <c r="BE12" s="96"/>
      <c r="BF12" s="96"/>
      <c r="BG12" s="96"/>
      <c r="BH12" s="96"/>
      <c r="BI12" s="96"/>
      <c r="BJ12" s="96"/>
      <c r="BK12" s="96"/>
      <c r="BL12" s="96"/>
      <c r="BM12" s="96"/>
      <c r="BN12" s="96"/>
      <c r="BO12" s="96"/>
      <c r="BP12" s="96"/>
      <c r="BQ12" s="96"/>
      <c r="BR12" s="96"/>
      <c r="BS12" s="96"/>
      <c r="BT12" s="96"/>
      <c r="BU12" s="96"/>
      <c r="BV12" s="96"/>
      <c r="BW12" s="96" t="s">
        <v>12</v>
      </c>
      <c r="BX12" s="96"/>
      <c r="BY12" s="96"/>
      <c r="BZ12" s="96"/>
      <c r="CA12" s="96"/>
      <c r="CB12" s="96"/>
      <c r="CC12" s="96"/>
      <c r="CD12" s="96"/>
      <c r="CE12" s="96"/>
      <c r="CF12" s="96"/>
      <c r="CG12" s="96"/>
      <c r="CH12" s="96"/>
      <c r="CI12" s="96"/>
      <c r="CJ12" s="96"/>
      <c r="CK12" s="96"/>
      <c r="CL12" s="96"/>
      <c r="CM12" s="96"/>
      <c r="CN12" s="96"/>
      <c r="CO12" s="96" t="str">
        <f>AZ12</f>
        <v>-</v>
      </c>
      <c r="CP12" s="96"/>
      <c r="CQ12" s="96"/>
      <c r="CR12" s="96"/>
      <c r="CS12" s="96"/>
      <c r="CT12" s="96"/>
      <c r="CU12" s="96"/>
      <c r="CV12" s="96"/>
      <c r="CW12" s="96"/>
      <c r="CX12" s="96"/>
      <c r="CY12" s="96"/>
      <c r="CZ12" s="96"/>
      <c r="DA12" s="96"/>
      <c r="DB12" s="96"/>
      <c r="DC12" s="96"/>
      <c r="DD12" s="96"/>
      <c r="DE12" s="96"/>
      <c r="DF12" s="96"/>
    </row>
    <row r="13" spans="1:111" x14ac:dyDescent="0.2">
      <c r="A13" s="100" t="s">
        <v>465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2"/>
      <c r="AC13" s="106" t="s">
        <v>431</v>
      </c>
      <c r="AD13" s="107"/>
      <c r="AE13" s="107"/>
      <c r="AF13" s="107"/>
      <c r="AG13" s="107"/>
      <c r="AH13" s="108"/>
      <c r="AI13" s="103" t="s">
        <v>466</v>
      </c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5"/>
      <c r="AZ13" s="97" t="s">
        <v>12</v>
      </c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9"/>
      <c r="BW13" s="96" t="s">
        <v>12</v>
      </c>
      <c r="BX13" s="96"/>
      <c r="BY13" s="96"/>
      <c r="BZ13" s="96"/>
      <c r="CA13" s="96"/>
      <c r="CB13" s="96"/>
      <c r="CC13" s="96"/>
      <c r="CD13" s="96"/>
      <c r="CE13" s="96"/>
      <c r="CF13" s="96"/>
      <c r="CG13" s="96"/>
      <c r="CH13" s="96"/>
      <c r="CI13" s="96"/>
      <c r="CJ13" s="96"/>
      <c r="CK13" s="96"/>
      <c r="CL13" s="96"/>
      <c r="CM13" s="96"/>
      <c r="CN13" s="96"/>
      <c r="CO13" s="96" t="str">
        <f>AZ13</f>
        <v>-</v>
      </c>
      <c r="CP13" s="96"/>
      <c r="CQ13" s="96"/>
      <c r="CR13" s="96"/>
      <c r="CS13" s="96"/>
      <c r="CT13" s="96"/>
      <c r="CU13" s="96"/>
      <c r="CV13" s="96"/>
      <c r="CW13" s="96"/>
      <c r="CX13" s="96"/>
      <c r="CY13" s="96"/>
      <c r="CZ13" s="96"/>
      <c r="DA13" s="96"/>
      <c r="DB13" s="96"/>
      <c r="DC13" s="96"/>
      <c r="DD13" s="96"/>
      <c r="DE13" s="96"/>
      <c r="DF13" s="96"/>
      <c r="DG13" s="42"/>
    </row>
    <row r="14" spans="1:111" x14ac:dyDescent="0.2">
      <c r="A14" s="100" t="s">
        <v>467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2"/>
      <c r="AC14" s="94" t="s">
        <v>431</v>
      </c>
      <c r="AD14" s="94"/>
      <c r="AE14" s="94"/>
      <c r="AF14" s="94"/>
      <c r="AG14" s="94"/>
      <c r="AH14" s="94"/>
      <c r="AI14" s="94" t="s">
        <v>468</v>
      </c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6" t="s">
        <v>12</v>
      </c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 t="s">
        <v>12</v>
      </c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 t="str">
        <f t="shared" si="0"/>
        <v>-</v>
      </c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</row>
    <row r="15" spans="1:111" x14ac:dyDescent="0.2">
      <c r="A15" s="86" t="s">
        <v>469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8"/>
      <c r="AC15" s="94" t="s">
        <v>431</v>
      </c>
      <c r="AD15" s="94"/>
      <c r="AE15" s="94"/>
      <c r="AF15" s="94"/>
      <c r="AG15" s="94"/>
      <c r="AH15" s="94"/>
      <c r="AI15" s="109" t="s">
        <v>470</v>
      </c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96" t="s">
        <v>12</v>
      </c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 t="s">
        <v>12</v>
      </c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 t="str">
        <f t="shared" si="0"/>
        <v>-</v>
      </c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</row>
    <row r="16" spans="1:111" x14ac:dyDescent="0.2">
      <c r="A16" s="100" t="s">
        <v>471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2"/>
      <c r="AC16" s="103" t="s">
        <v>431</v>
      </c>
      <c r="AD16" s="104"/>
      <c r="AE16" s="104"/>
      <c r="AF16" s="104"/>
      <c r="AG16" s="104"/>
      <c r="AH16" s="105"/>
      <c r="AI16" s="109" t="s">
        <v>472</v>
      </c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97" t="s">
        <v>12</v>
      </c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  <c r="BV16" s="99"/>
      <c r="BW16" s="97" t="s">
        <v>12</v>
      </c>
      <c r="BX16" s="98"/>
      <c r="BY16" s="98"/>
      <c r="BZ16" s="98"/>
      <c r="CA16" s="98"/>
      <c r="CB16" s="98"/>
      <c r="CC16" s="98"/>
      <c r="CD16" s="98"/>
      <c r="CE16" s="98"/>
      <c r="CF16" s="98"/>
      <c r="CG16" s="98"/>
      <c r="CH16" s="98"/>
      <c r="CI16" s="98"/>
      <c r="CJ16" s="98"/>
      <c r="CK16" s="98"/>
      <c r="CL16" s="98"/>
      <c r="CM16" s="98"/>
      <c r="CN16" s="99"/>
      <c r="CO16" s="97" t="str">
        <f>CO17</f>
        <v>-</v>
      </c>
      <c r="CP16" s="98"/>
      <c r="CQ16" s="98"/>
      <c r="CR16" s="98"/>
      <c r="CS16" s="98"/>
      <c r="CT16" s="98"/>
      <c r="CU16" s="98"/>
      <c r="CV16" s="98"/>
      <c r="CW16" s="98"/>
      <c r="CX16" s="98"/>
      <c r="CY16" s="98"/>
      <c r="CZ16" s="98"/>
      <c r="DA16" s="98"/>
      <c r="DB16" s="98"/>
      <c r="DC16" s="98"/>
      <c r="DD16" s="98"/>
      <c r="DE16" s="98"/>
      <c r="DF16" s="99"/>
    </row>
    <row r="17" spans="1:111" x14ac:dyDescent="0.2">
      <c r="A17" s="86" t="s">
        <v>473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8"/>
      <c r="AC17" s="94" t="s">
        <v>431</v>
      </c>
      <c r="AD17" s="94"/>
      <c r="AE17" s="94"/>
      <c r="AF17" s="94"/>
      <c r="AG17" s="94"/>
      <c r="AH17" s="94"/>
      <c r="AI17" s="109" t="s">
        <v>474</v>
      </c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96" t="s">
        <v>12</v>
      </c>
      <c r="BA17" s="96"/>
      <c r="BB17" s="96"/>
      <c r="BC17" s="96"/>
      <c r="BD17" s="96"/>
      <c r="BE17" s="96"/>
      <c r="BF17" s="96"/>
      <c r="BG17" s="96"/>
      <c r="BH17" s="96"/>
      <c r="BI17" s="96"/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 t="s">
        <v>12</v>
      </c>
      <c r="BX17" s="96"/>
      <c r="BY17" s="96"/>
      <c r="BZ17" s="96"/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 t="str">
        <f t="shared" si="0"/>
        <v>-</v>
      </c>
      <c r="CP17" s="96"/>
      <c r="CQ17" s="96"/>
      <c r="CR17" s="96"/>
      <c r="CS17" s="96"/>
      <c r="CT17" s="96"/>
      <c r="CU17" s="96"/>
      <c r="CV17" s="96"/>
      <c r="CW17" s="96"/>
      <c r="CX17" s="96"/>
      <c r="CY17" s="96"/>
      <c r="CZ17" s="96"/>
      <c r="DA17" s="96"/>
      <c r="DB17" s="96"/>
      <c r="DC17" s="96"/>
      <c r="DD17" s="96"/>
      <c r="DE17" s="96"/>
      <c r="DF17" s="96"/>
    </row>
    <row r="18" spans="1:111" x14ac:dyDescent="0.2">
      <c r="A18" s="110" t="s">
        <v>433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94" t="s">
        <v>434</v>
      </c>
      <c r="AD18" s="94"/>
      <c r="AE18" s="94"/>
      <c r="AF18" s="94"/>
      <c r="AG18" s="94"/>
      <c r="AH18" s="94"/>
      <c r="AI18" s="94" t="s">
        <v>458</v>
      </c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6" t="s">
        <v>12</v>
      </c>
      <c r="BA18" s="96"/>
      <c r="BB18" s="96"/>
      <c r="BC18" s="96"/>
      <c r="BD18" s="96"/>
      <c r="BE18" s="96"/>
      <c r="BF18" s="96"/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 t="s">
        <v>12</v>
      </c>
      <c r="BX18" s="96"/>
      <c r="BY18" s="96"/>
      <c r="BZ18" s="96"/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 t="s">
        <v>12</v>
      </c>
      <c r="CP18" s="96"/>
      <c r="CQ18" s="96"/>
      <c r="CR18" s="96"/>
      <c r="CS18" s="96"/>
      <c r="CT18" s="96"/>
      <c r="CU18" s="96"/>
      <c r="CV18" s="96"/>
      <c r="CW18" s="96"/>
      <c r="CX18" s="96"/>
      <c r="CY18" s="96"/>
      <c r="CZ18" s="96"/>
      <c r="DA18" s="96"/>
      <c r="DB18" s="96"/>
      <c r="DC18" s="96"/>
      <c r="DD18" s="96"/>
      <c r="DE18" s="96"/>
      <c r="DF18" s="96"/>
    </row>
    <row r="19" spans="1:111" ht="12.75" hidden="1" customHeight="1" x14ac:dyDescent="0.2">
      <c r="A19" s="78" t="s">
        <v>432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115" t="s">
        <v>12</v>
      </c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5"/>
      <c r="BW19" s="96" t="s">
        <v>12</v>
      </c>
      <c r="BX19" s="96"/>
      <c r="BY19" s="96"/>
      <c r="BZ19" s="96"/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6"/>
      <c r="CM19" s="96"/>
      <c r="CN19" s="96"/>
      <c r="CO19" s="96" t="s">
        <v>12</v>
      </c>
      <c r="CP19" s="96"/>
      <c r="CQ19" s="96"/>
      <c r="CR19" s="96"/>
      <c r="CS19" s="96"/>
      <c r="CT19" s="96"/>
      <c r="CU19" s="96"/>
      <c r="CV19" s="96"/>
      <c r="CW19" s="96"/>
      <c r="CX19" s="96"/>
      <c r="CY19" s="96"/>
      <c r="CZ19" s="96"/>
      <c r="DA19" s="96"/>
      <c r="DB19" s="96"/>
      <c r="DC19" s="96"/>
      <c r="DD19" s="96"/>
      <c r="DE19" s="96"/>
      <c r="DF19" s="96"/>
    </row>
    <row r="20" spans="1:111" ht="12.75" hidden="1" customHeight="1" x14ac:dyDescent="0.2">
      <c r="A20" s="112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96"/>
      <c r="BX20" s="96"/>
      <c r="BY20" s="96"/>
      <c r="BZ20" s="96"/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96"/>
      <c r="CY20" s="96"/>
      <c r="CZ20" s="96"/>
      <c r="DA20" s="96"/>
      <c r="DB20" s="96"/>
      <c r="DC20" s="96"/>
      <c r="DD20" s="96"/>
      <c r="DE20" s="96"/>
      <c r="DF20" s="96"/>
    </row>
    <row r="21" spans="1:111" ht="12.75" hidden="1" customHeight="1" x14ac:dyDescent="0.2">
      <c r="A21" s="43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115" t="s">
        <v>12</v>
      </c>
      <c r="BA21" s="115"/>
      <c r="BB21" s="115"/>
      <c r="BC21" s="115"/>
      <c r="BD21" s="115"/>
      <c r="BE21" s="115"/>
      <c r="BF21" s="115"/>
      <c r="BG21" s="115"/>
      <c r="BH21" s="115"/>
      <c r="BI21" s="115"/>
      <c r="BJ21" s="115"/>
      <c r="BK21" s="115"/>
      <c r="BL21" s="115"/>
      <c r="BM21" s="115"/>
      <c r="BN21" s="115"/>
      <c r="BO21" s="115"/>
      <c r="BP21" s="115"/>
      <c r="BQ21" s="115"/>
      <c r="BR21" s="115"/>
      <c r="BS21" s="115"/>
      <c r="BT21" s="115"/>
      <c r="BU21" s="115"/>
      <c r="BV21" s="115"/>
      <c r="BW21" s="96" t="s">
        <v>12</v>
      </c>
      <c r="BX21" s="96"/>
      <c r="BY21" s="96"/>
      <c r="BZ21" s="96"/>
      <c r="CA21" s="96"/>
      <c r="CB21" s="96"/>
      <c r="CC21" s="96"/>
      <c r="CD21" s="96"/>
      <c r="CE21" s="96"/>
      <c r="CF21" s="96"/>
      <c r="CG21" s="96"/>
      <c r="CH21" s="96"/>
      <c r="CI21" s="96"/>
      <c r="CJ21" s="96"/>
      <c r="CK21" s="96"/>
      <c r="CL21" s="96"/>
      <c r="CM21" s="96"/>
      <c r="CN21" s="96"/>
      <c r="CO21" s="96" t="s">
        <v>12</v>
      </c>
      <c r="CP21" s="96"/>
      <c r="CQ21" s="96"/>
      <c r="CR21" s="96"/>
      <c r="CS21" s="96"/>
      <c r="CT21" s="96"/>
      <c r="CU21" s="96"/>
      <c r="CV21" s="96"/>
      <c r="CW21" s="96"/>
      <c r="CX21" s="96"/>
      <c r="CY21" s="96"/>
      <c r="CZ21" s="96"/>
      <c r="DA21" s="96"/>
      <c r="DB21" s="96"/>
      <c r="DC21" s="96"/>
      <c r="DD21" s="96"/>
      <c r="DE21" s="96"/>
      <c r="DF21" s="96"/>
    </row>
    <row r="22" spans="1:111" ht="12.75" hidden="1" customHeight="1" x14ac:dyDescent="0.2">
      <c r="A22" s="118"/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115" t="s">
        <v>12</v>
      </c>
      <c r="BA22" s="115"/>
      <c r="BB22" s="115"/>
      <c r="BC22" s="115"/>
      <c r="BD22" s="115"/>
      <c r="BE22" s="115"/>
      <c r="BF22" s="115"/>
      <c r="BG22" s="115"/>
      <c r="BH22" s="115"/>
      <c r="BI22" s="115"/>
      <c r="BJ22" s="115"/>
      <c r="BK22" s="115"/>
      <c r="BL22" s="115"/>
      <c r="BM22" s="115"/>
      <c r="BN22" s="115"/>
      <c r="BO22" s="115"/>
      <c r="BP22" s="115"/>
      <c r="BQ22" s="115"/>
      <c r="BR22" s="115"/>
      <c r="BS22" s="115"/>
      <c r="BT22" s="115"/>
      <c r="BU22" s="115"/>
      <c r="BV22" s="115"/>
      <c r="BW22" s="96" t="s">
        <v>12</v>
      </c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 t="s">
        <v>12</v>
      </c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96"/>
      <c r="DA22" s="96"/>
      <c r="DB22" s="96"/>
      <c r="DC22" s="96"/>
      <c r="DD22" s="96"/>
      <c r="DE22" s="96"/>
      <c r="DF22" s="96"/>
    </row>
    <row r="23" spans="1:111" ht="12.75" hidden="1" customHeight="1" x14ac:dyDescent="0.2">
      <c r="A23" s="116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115" t="s">
        <v>12</v>
      </c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96" t="s">
        <v>12</v>
      </c>
      <c r="BX23" s="96"/>
      <c r="BY23" s="96"/>
      <c r="BZ23" s="96"/>
      <c r="CA23" s="96"/>
      <c r="CB23" s="96"/>
      <c r="CC23" s="96"/>
      <c r="CD23" s="96"/>
      <c r="CE23" s="96"/>
      <c r="CF23" s="96"/>
      <c r="CG23" s="96"/>
      <c r="CH23" s="96"/>
      <c r="CI23" s="96"/>
      <c r="CJ23" s="96"/>
      <c r="CK23" s="96"/>
      <c r="CL23" s="96"/>
      <c r="CM23" s="96"/>
      <c r="CN23" s="96"/>
      <c r="CO23" s="96" t="s">
        <v>12</v>
      </c>
      <c r="CP23" s="96"/>
      <c r="CQ23" s="96"/>
      <c r="CR23" s="96"/>
      <c r="CS23" s="96"/>
      <c r="CT23" s="96"/>
      <c r="CU23" s="96"/>
      <c r="CV23" s="96"/>
      <c r="CW23" s="96"/>
      <c r="CX23" s="96"/>
      <c r="CY23" s="96"/>
      <c r="CZ23" s="96"/>
      <c r="DA23" s="96"/>
      <c r="DB23" s="96"/>
      <c r="DC23" s="96"/>
      <c r="DD23" s="96"/>
      <c r="DE23" s="96"/>
      <c r="DF23" s="96"/>
    </row>
    <row r="24" spans="1:111" ht="12.75" customHeight="1" x14ac:dyDescent="0.2">
      <c r="A24" s="100" t="s">
        <v>475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2"/>
      <c r="AC24" s="94" t="s">
        <v>435</v>
      </c>
      <c r="AD24" s="94"/>
      <c r="AE24" s="94"/>
      <c r="AF24" s="94"/>
      <c r="AG24" s="94"/>
      <c r="AH24" s="94"/>
      <c r="AI24" s="94" t="s">
        <v>476</v>
      </c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  <c r="AY24" s="94"/>
      <c r="AZ24" s="96">
        <f>AZ25+AZ29</f>
        <v>0</v>
      </c>
      <c r="BA24" s="96"/>
      <c r="BB24" s="96"/>
      <c r="BC24" s="96"/>
      <c r="BD24" s="96"/>
      <c r="BE24" s="96"/>
      <c r="BF24" s="96"/>
      <c r="BG24" s="96"/>
      <c r="BH24" s="96"/>
      <c r="BI24" s="96"/>
      <c r="BJ24" s="96"/>
      <c r="BK24" s="96"/>
      <c r="BL24" s="96"/>
      <c r="BM24" s="96"/>
      <c r="BN24" s="96"/>
      <c r="BO24" s="96"/>
      <c r="BP24" s="96"/>
      <c r="BQ24" s="96"/>
      <c r="BR24" s="96"/>
      <c r="BS24" s="96"/>
      <c r="BT24" s="96"/>
      <c r="BU24" s="96"/>
      <c r="BV24" s="96"/>
      <c r="BW24" s="96">
        <f>BW25+BW29</f>
        <v>-6332651.5199999996</v>
      </c>
      <c r="BX24" s="96"/>
      <c r="BY24" s="96"/>
      <c r="BZ24" s="96"/>
      <c r="CA24" s="96"/>
      <c r="CB24" s="96"/>
      <c r="CC24" s="96"/>
      <c r="CD24" s="96"/>
      <c r="CE24" s="96"/>
      <c r="CF24" s="96"/>
      <c r="CG24" s="96"/>
      <c r="CH24" s="96"/>
      <c r="CI24" s="96"/>
      <c r="CJ24" s="96"/>
      <c r="CK24" s="96"/>
      <c r="CL24" s="96"/>
      <c r="CM24" s="96"/>
      <c r="CN24" s="96"/>
      <c r="CO24" s="96">
        <f>AZ24-BW24</f>
        <v>6332651.5199999996</v>
      </c>
      <c r="CP24" s="96"/>
      <c r="CQ24" s="96"/>
      <c r="CR24" s="96"/>
      <c r="CS24" s="96"/>
      <c r="CT24" s="96"/>
      <c r="CU24" s="96"/>
      <c r="CV24" s="96"/>
      <c r="CW24" s="96"/>
      <c r="CX24" s="96"/>
      <c r="CY24" s="96"/>
      <c r="CZ24" s="96"/>
      <c r="DA24" s="96"/>
      <c r="DB24" s="96"/>
      <c r="DC24" s="96"/>
      <c r="DD24" s="96"/>
      <c r="DE24" s="96"/>
      <c r="DF24" s="96"/>
    </row>
    <row r="25" spans="1:111" ht="12.75" customHeight="1" x14ac:dyDescent="0.2">
      <c r="A25" s="120" t="s">
        <v>477</v>
      </c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2"/>
      <c r="AC25" s="106" t="s">
        <v>478</v>
      </c>
      <c r="AD25" s="107"/>
      <c r="AE25" s="107"/>
      <c r="AF25" s="107"/>
      <c r="AG25" s="107"/>
      <c r="AH25" s="108"/>
      <c r="AI25" s="106" t="s">
        <v>479</v>
      </c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8"/>
      <c r="AZ25" s="97">
        <v>-407479600</v>
      </c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  <c r="BM25" s="98"/>
      <c r="BN25" s="98"/>
      <c r="BO25" s="98"/>
      <c r="BP25" s="98"/>
      <c r="BQ25" s="98"/>
      <c r="BR25" s="98"/>
      <c r="BS25" s="98"/>
      <c r="BT25" s="98"/>
      <c r="BU25" s="98"/>
      <c r="BV25" s="99"/>
      <c r="BW25" s="96">
        <v>-10821156.029999999</v>
      </c>
      <c r="BX25" s="96"/>
      <c r="BY25" s="96"/>
      <c r="BZ25" s="96"/>
      <c r="CA25" s="96"/>
      <c r="CB25" s="96"/>
      <c r="CC25" s="96"/>
      <c r="CD25" s="96"/>
      <c r="CE25" s="96"/>
      <c r="CF25" s="96"/>
      <c r="CG25" s="96"/>
      <c r="CH25" s="96"/>
      <c r="CI25" s="96"/>
      <c r="CJ25" s="96"/>
      <c r="CK25" s="96"/>
      <c r="CL25" s="96"/>
      <c r="CM25" s="96"/>
      <c r="CN25" s="96"/>
      <c r="CO25" s="96" t="s">
        <v>480</v>
      </c>
      <c r="CP25" s="96"/>
      <c r="CQ25" s="96"/>
      <c r="CR25" s="96"/>
      <c r="CS25" s="96"/>
      <c r="CT25" s="96"/>
      <c r="CU25" s="96"/>
      <c r="CV25" s="96"/>
      <c r="CW25" s="96"/>
      <c r="CX25" s="96"/>
      <c r="CY25" s="96"/>
      <c r="CZ25" s="96"/>
      <c r="DA25" s="96"/>
      <c r="DB25" s="96"/>
      <c r="DC25" s="96"/>
      <c r="DD25" s="96"/>
      <c r="DE25" s="96"/>
      <c r="DF25" s="96"/>
    </row>
    <row r="26" spans="1:111" ht="12.75" customHeight="1" x14ac:dyDescent="0.2">
      <c r="A26" s="100" t="s">
        <v>481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2"/>
      <c r="AC26" s="106" t="s">
        <v>478</v>
      </c>
      <c r="AD26" s="107"/>
      <c r="AE26" s="107"/>
      <c r="AF26" s="107"/>
      <c r="AG26" s="107"/>
      <c r="AH26" s="108"/>
      <c r="AI26" s="106" t="s">
        <v>482</v>
      </c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8"/>
      <c r="AZ26" s="97">
        <v>-407479600</v>
      </c>
      <c r="BA26" s="98"/>
      <c r="BB26" s="98"/>
      <c r="BC26" s="98"/>
      <c r="BD26" s="98"/>
      <c r="BE26" s="98"/>
      <c r="BF26" s="98"/>
      <c r="BG26" s="98"/>
      <c r="BH26" s="98"/>
      <c r="BI26" s="98"/>
      <c r="BJ26" s="98"/>
      <c r="BK26" s="98"/>
      <c r="BL26" s="98"/>
      <c r="BM26" s="98"/>
      <c r="BN26" s="98"/>
      <c r="BO26" s="98"/>
      <c r="BP26" s="98"/>
      <c r="BQ26" s="98"/>
      <c r="BR26" s="98"/>
      <c r="BS26" s="98"/>
      <c r="BT26" s="98"/>
      <c r="BU26" s="98"/>
      <c r="BV26" s="99"/>
      <c r="BW26" s="96">
        <v>-10821156.029999999</v>
      </c>
      <c r="BX26" s="96"/>
      <c r="BY26" s="96"/>
      <c r="BZ26" s="96"/>
      <c r="CA26" s="96"/>
      <c r="CB26" s="96"/>
      <c r="CC26" s="96"/>
      <c r="CD26" s="96"/>
      <c r="CE26" s="96"/>
      <c r="CF26" s="96"/>
      <c r="CG26" s="96"/>
      <c r="CH26" s="96"/>
      <c r="CI26" s="96"/>
      <c r="CJ26" s="96"/>
      <c r="CK26" s="96"/>
      <c r="CL26" s="96"/>
      <c r="CM26" s="96"/>
      <c r="CN26" s="96"/>
      <c r="CO26" s="96" t="s">
        <v>480</v>
      </c>
      <c r="CP26" s="96"/>
      <c r="CQ26" s="96"/>
      <c r="CR26" s="96"/>
      <c r="CS26" s="96"/>
      <c r="CT26" s="96"/>
      <c r="CU26" s="96"/>
      <c r="CV26" s="96"/>
      <c r="CW26" s="96"/>
      <c r="CX26" s="96"/>
      <c r="CY26" s="96"/>
      <c r="CZ26" s="96"/>
      <c r="DA26" s="96"/>
      <c r="DB26" s="96"/>
      <c r="DC26" s="96"/>
      <c r="DD26" s="96"/>
      <c r="DE26" s="96"/>
      <c r="DF26" s="96"/>
    </row>
    <row r="27" spans="1:111" ht="12.75" customHeight="1" x14ac:dyDescent="0.2">
      <c r="A27" s="100" t="s">
        <v>483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2"/>
      <c r="AC27" s="106" t="s">
        <v>478</v>
      </c>
      <c r="AD27" s="107"/>
      <c r="AE27" s="107"/>
      <c r="AF27" s="107"/>
      <c r="AG27" s="107"/>
      <c r="AH27" s="108"/>
      <c r="AI27" s="106" t="s">
        <v>484</v>
      </c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8"/>
      <c r="AZ27" s="97">
        <v>-407479600</v>
      </c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8"/>
      <c r="BL27" s="98"/>
      <c r="BM27" s="98"/>
      <c r="BN27" s="98"/>
      <c r="BO27" s="98"/>
      <c r="BP27" s="98"/>
      <c r="BQ27" s="98"/>
      <c r="BR27" s="98"/>
      <c r="BS27" s="98"/>
      <c r="BT27" s="98"/>
      <c r="BU27" s="98"/>
      <c r="BV27" s="99"/>
      <c r="BW27" s="96">
        <v>-10821156.029999999</v>
      </c>
      <c r="BX27" s="96"/>
      <c r="BY27" s="96"/>
      <c r="BZ27" s="96"/>
      <c r="CA27" s="96"/>
      <c r="CB27" s="96"/>
      <c r="CC27" s="96"/>
      <c r="CD27" s="96"/>
      <c r="CE27" s="96"/>
      <c r="CF27" s="96"/>
      <c r="CG27" s="96"/>
      <c r="CH27" s="96"/>
      <c r="CI27" s="96"/>
      <c r="CJ27" s="96"/>
      <c r="CK27" s="96"/>
      <c r="CL27" s="96"/>
      <c r="CM27" s="96"/>
      <c r="CN27" s="96"/>
      <c r="CO27" s="96" t="s">
        <v>480</v>
      </c>
      <c r="CP27" s="96"/>
      <c r="CQ27" s="96"/>
      <c r="CR27" s="96"/>
      <c r="CS27" s="96"/>
      <c r="CT27" s="96"/>
      <c r="CU27" s="96"/>
      <c r="CV27" s="96"/>
      <c r="CW27" s="96"/>
      <c r="CX27" s="96"/>
      <c r="CY27" s="96"/>
      <c r="CZ27" s="96"/>
      <c r="DA27" s="96"/>
      <c r="DB27" s="96"/>
      <c r="DC27" s="96"/>
      <c r="DD27" s="96"/>
      <c r="DE27" s="96"/>
      <c r="DF27" s="96"/>
    </row>
    <row r="28" spans="1:111" ht="12.75" customHeight="1" x14ac:dyDescent="0.2">
      <c r="A28" s="86" t="s">
        <v>485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94" t="s">
        <v>478</v>
      </c>
      <c r="AD28" s="94"/>
      <c r="AE28" s="94"/>
      <c r="AF28" s="94"/>
      <c r="AG28" s="94"/>
      <c r="AH28" s="94"/>
      <c r="AI28" s="94" t="s">
        <v>486</v>
      </c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7">
        <v>-407479600</v>
      </c>
      <c r="BA28" s="98"/>
      <c r="BB28" s="98"/>
      <c r="BC28" s="98"/>
      <c r="BD28" s="98"/>
      <c r="BE28" s="98"/>
      <c r="BF28" s="98"/>
      <c r="BG28" s="98"/>
      <c r="BH28" s="98"/>
      <c r="BI28" s="98"/>
      <c r="BJ28" s="98"/>
      <c r="BK28" s="98"/>
      <c r="BL28" s="98"/>
      <c r="BM28" s="98"/>
      <c r="BN28" s="98"/>
      <c r="BO28" s="98"/>
      <c r="BP28" s="98"/>
      <c r="BQ28" s="98"/>
      <c r="BR28" s="98"/>
      <c r="BS28" s="98"/>
      <c r="BT28" s="98"/>
      <c r="BU28" s="98"/>
      <c r="BV28" s="99"/>
      <c r="BW28" s="96">
        <v>-10821156.029999999</v>
      </c>
      <c r="BX28" s="96"/>
      <c r="BY28" s="96"/>
      <c r="BZ28" s="96"/>
      <c r="CA28" s="96"/>
      <c r="CB28" s="96"/>
      <c r="CC28" s="96"/>
      <c r="CD28" s="96"/>
      <c r="CE28" s="96"/>
      <c r="CF28" s="96"/>
      <c r="CG28" s="96"/>
      <c r="CH28" s="96"/>
      <c r="CI28" s="96"/>
      <c r="CJ28" s="96"/>
      <c r="CK28" s="96"/>
      <c r="CL28" s="96"/>
      <c r="CM28" s="96"/>
      <c r="CN28" s="96"/>
      <c r="CO28" s="96" t="s">
        <v>480</v>
      </c>
      <c r="CP28" s="96"/>
      <c r="CQ28" s="96"/>
      <c r="CR28" s="96"/>
      <c r="CS28" s="96"/>
      <c r="CT28" s="96"/>
      <c r="CU28" s="96"/>
      <c r="CV28" s="96"/>
      <c r="CW28" s="96"/>
      <c r="CX28" s="96"/>
      <c r="CY28" s="96"/>
      <c r="CZ28" s="96"/>
      <c r="DA28" s="96"/>
      <c r="DB28" s="96"/>
      <c r="DC28" s="96"/>
      <c r="DD28" s="96"/>
      <c r="DE28" s="96"/>
      <c r="DF28" s="96"/>
    </row>
    <row r="29" spans="1:111" ht="12.75" customHeight="1" x14ac:dyDescent="0.2">
      <c r="A29" s="100" t="s">
        <v>487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2"/>
      <c r="AC29" s="106" t="s">
        <v>488</v>
      </c>
      <c r="AD29" s="107"/>
      <c r="AE29" s="107"/>
      <c r="AF29" s="107"/>
      <c r="AG29" s="107"/>
      <c r="AH29" s="108"/>
      <c r="AI29" s="106" t="s">
        <v>489</v>
      </c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8"/>
      <c r="AZ29" s="96">
        <v>407479600</v>
      </c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>
        <v>4488504.51</v>
      </c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 t="s">
        <v>480</v>
      </c>
      <c r="CP29" s="96"/>
      <c r="CQ29" s="96"/>
      <c r="CR29" s="96"/>
      <c r="CS29" s="96"/>
      <c r="CT29" s="96"/>
      <c r="CU29" s="96"/>
      <c r="CV29" s="96"/>
      <c r="CW29" s="96"/>
      <c r="CX29" s="96"/>
      <c r="CY29" s="96"/>
      <c r="CZ29" s="96"/>
      <c r="DA29" s="96"/>
      <c r="DB29" s="96"/>
      <c r="DC29" s="96"/>
      <c r="DD29" s="96"/>
      <c r="DE29" s="96"/>
      <c r="DF29" s="96"/>
    </row>
    <row r="30" spans="1:111" ht="12.75" customHeight="1" x14ac:dyDescent="0.2">
      <c r="A30" s="100" t="s">
        <v>490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2"/>
      <c r="AC30" s="103" t="s">
        <v>488</v>
      </c>
      <c r="AD30" s="104"/>
      <c r="AE30" s="104"/>
      <c r="AF30" s="104"/>
      <c r="AG30" s="104"/>
      <c r="AH30" s="105"/>
      <c r="AI30" s="106" t="s">
        <v>491</v>
      </c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8"/>
      <c r="AZ30" s="96">
        <v>407479600</v>
      </c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>
        <v>4488504.51</v>
      </c>
      <c r="BX30" s="96"/>
      <c r="BY30" s="96"/>
      <c r="BZ30" s="96"/>
      <c r="CA30" s="96"/>
      <c r="CB30" s="96"/>
      <c r="CC30" s="96"/>
      <c r="CD30" s="96"/>
      <c r="CE30" s="96"/>
      <c r="CF30" s="96"/>
      <c r="CG30" s="96"/>
      <c r="CH30" s="96"/>
      <c r="CI30" s="96"/>
      <c r="CJ30" s="96"/>
      <c r="CK30" s="96"/>
      <c r="CL30" s="96"/>
      <c r="CM30" s="96"/>
      <c r="CN30" s="96"/>
      <c r="CO30" s="96" t="s">
        <v>480</v>
      </c>
      <c r="CP30" s="96"/>
      <c r="CQ30" s="96"/>
      <c r="CR30" s="96"/>
      <c r="CS30" s="96"/>
      <c r="CT30" s="96"/>
      <c r="CU30" s="96"/>
      <c r="CV30" s="96"/>
      <c r="CW30" s="96"/>
      <c r="CX30" s="96"/>
      <c r="CY30" s="96"/>
      <c r="CZ30" s="96"/>
      <c r="DA30" s="96"/>
      <c r="DB30" s="96"/>
      <c r="DC30" s="96"/>
      <c r="DD30" s="96"/>
      <c r="DE30" s="96"/>
      <c r="DF30" s="96"/>
    </row>
    <row r="31" spans="1:111" ht="12.75" customHeight="1" x14ac:dyDescent="0.2">
      <c r="A31" s="100" t="s">
        <v>492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2"/>
      <c r="AC31" s="103" t="s">
        <v>488</v>
      </c>
      <c r="AD31" s="104"/>
      <c r="AE31" s="104"/>
      <c r="AF31" s="104"/>
      <c r="AG31" s="104"/>
      <c r="AH31" s="105"/>
      <c r="AI31" s="106" t="s">
        <v>493</v>
      </c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8"/>
      <c r="AZ31" s="96">
        <v>407479600</v>
      </c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>
        <v>4488504.51</v>
      </c>
      <c r="BX31" s="96"/>
      <c r="BY31" s="96"/>
      <c r="BZ31" s="96"/>
      <c r="CA31" s="96"/>
      <c r="CB31" s="96"/>
      <c r="CC31" s="96"/>
      <c r="CD31" s="96"/>
      <c r="CE31" s="96"/>
      <c r="CF31" s="96"/>
      <c r="CG31" s="96"/>
      <c r="CH31" s="96"/>
      <c r="CI31" s="96"/>
      <c r="CJ31" s="96"/>
      <c r="CK31" s="96"/>
      <c r="CL31" s="96"/>
      <c r="CM31" s="96"/>
      <c r="CN31" s="96"/>
      <c r="CO31" s="96" t="s">
        <v>480</v>
      </c>
      <c r="CP31" s="96"/>
      <c r="CQ31" s="96"/>
      <c r="CR31" s="96"/>
      <c r="CS31" s="96"/>
      <c r="CT31" s="96"/>
      <c r="CU31" s="96"/>
      <c r="CV31" s="96"/>
      <c r="CW31" s="96"/>
      <c r="CX31" s="96"/>
      <c r="CY31" s="96"/>
      <c r="CZ31" s="96"/>
      <c r="DA31" s="96"/>
      <c r="DB31" s="96"/>
      <c r="DC31" s="96"/>
      <c r="DD31" s="96"/>
      <c r="DE31" s="96"/>
      <c r="DF31" s="96"/>
    </row>
    <row r="32" spans="1:111" ht="12.75" customHeight="1" x14ac:dyDescent="0.2">
      <c r="A32" s="130" t="s">
        <v>494</v>
      </c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2"/>
      <c r="AC32" s="94" t="s">
        <v>488</v>
      </c>
      <c r="AD32" s="94"/>
      <c r="AE32" s="94"/>
      <c r="AF32" s="94"/>
      <c r="AG32" s="94"/>
      <c r="AH32" s="94"/>
      <c r="AI32" s="94" t="s">
        <v>495</v>
      </c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6">
        <v>407479600</v>
      </c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>
        <v>4488504.51</v>
      </c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 t="s">
        <v>480</v>
      </c>
      <c r="CP32" s="96"/>
      <c r="CQ32" s="96"/>
      <c r="CR32" s="96"/>
      <c r="CS32" s="96"/>
      <c r="CT32" s="96"/>
      <c r="CU32" s="96"/>
      <c r="CV32" s="96"/>
      <c r="CW32" s="96"/>
      <c r="CX32" s="96"/>
      <c r="CY32" s="96"/>
      <c r="CZ32" s="96"/>
      <c r="DA32" s="96"/>
      <c r="DB32" s="96"/>
      <c r="DC32" s="96"/>
      <c r="DD32" s="96"/>
      <c r="DE32" s="96"/>
      <c r="DF32" s="96"/>
      <c r="DG32" s="43"/>
    </row>
    <row r="33" spans="1:111" ht="12.75" customHeight="1" x14ac:dyDescent="0.2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</row>
    <row r="34" spans="1:111" ht="12.75" customHeight="1" x14ac:dyDescent="0.2">
      <c r="A34" s="128" t="s">
        <v>496</v>
      </c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V34" s="47"/>
      <c r="CE34" s="119"/>
      <c r="CF34" s="119"/>
      <c r="CG34" s="119"/>
      <c r="CH34" s="119"/>
      <c r="CI34" s="119"/>
      <c r="CJ34" s="119"/>
      <c r="CK34" s="119"/>
      <c r="CL34" s="119"/>
      <c r="CM34" s="119"/>
      <c r="CN34" s="119"/>
      <c r="CU34" s="91"/>
      <c r="CV34" s="91"/>
      <c r="CW34" s="91"/>
      <c r="CX34" s="91"/>
      <c r="CY34" s="91"/>
      <c r="CZ34" s="91"/>
      <c r="DA34" s="91"/>
      <c r="DB34" s="91"/>
      <c r="DC34" s="91"/>
      <c r="DD34" s="91"/>
      <c r="DE34" s="91"/>
      <c r="DF34" s="91"/>
    </row>
    <row r="35" spans="1:111" s="48" customFormat="1" ht="12.75" customHeight="1" x14ac:dyDescent="0.2">
      <c r="A35" s="129"/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K35" s="127" t="s">
        <v>497</v>
      </c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</row>
    <row r="36" spans="1:111" s="48" customFormat="1" ht="12.75" customHeight="1" x14ac:dyDescent="0.2">
      <c r="O36" s="123" t="s">
        <v>498</v>
      </c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K36" s="123" t="s">
        <v>499</v>
      </c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/>
      <c r="BB36" s="123"/>
      <c r="BC36" s="123"/>
      <c r="BD36" s="123"/>
      <c r="BE36" s="123"/>
      <c r="BF36" s="123"/>
      <c r="BG36" s="123"/>
      <c r="BH36" s="123"/>
      <c r="CE36" s="124"/>
      <c r="CF36" s="124"/>
      <c r="CG36" s="124"/>
      <c r="CH36" s="124"/>
      <c r="CI36" s="124"/>
      <c r="CJ36" s="124"/>
      <c r="CK36" s="124"/>
      <c r="CL36" s="124"/>
      <c r="CM36" s="124"/>
      <c r="CN36" s="124"/>
      <c r="CO36" s="49"/>
      <c r="CP36" s="49"/>
      <c r="CQ36" s="49"/>
      <c r="CR36" s="49"/>
      <c r="CS36" s="49"/>
      <c r="CT36" s="49"/>
      <c r="CU36" s="124"/>
      <c r="CV36" s="124"/>
      <c r="CW36" s="124"/>
      <c r="CX36" s="124"/>
      <c r="CY36" s="124"/>
      <c r="CZ36" s="124"/>
      <c r="DA36" s="124"/>
      <c r="DB36" s="124"/>
      <c r="DC36" s="124"/>
      <c r="DD36" s="124"/>
      <c r="DE36" s="124"/>
      <c r="DF36" s="124"/>
    </row>
    <row r="37" spans="1:111" s="48" customFormat="1" ht="12.75" customHeight="1" x14ac:dyDescent="0.2">
      <c r="A37" s="125" t="s">
        <v>500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</row>
    <row r="38" spans="1:111" s="50" customFormat="1" ht="12.75" customHeight="1" x14ac:dyDescent="0.2">
      <c r="A38" s="126"/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48"/>
      <c r="AS38" s="48"/>
      <c r="AT38" s="48"/>
      <c r="AU38" s="48"/>
      <c r="AV38" s="127" t="s">
        <v>501</v>
      </c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  <c r="BI38" s="127"/>
      <c r="BJ38" s="127"/>
      <c r="BK38" s="127"/>
      <c r="BL38" s="127"/>
      <c r="BM38" s="127"/>
      <c r="BN38" s="127"/>
      <c r="BO38" s="127"/>
      <c r="BP38" s="127"/>
      <c r="BQ38" s="127"/>
      <c r="BR38" s="127"/>
      <c r="BS38" s="127"/>
      <c r="DG38" s="48"/>
    </row>
    <row r="39" spans="1:111" s="50" customFormat="1" ht="12.75" customHeight="1" x14ac:dyDescent="0.2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Z39" s="123" t="s">
        <v>498</v>
      </c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48"/>
      <c r="AS39" s="48"/>
      <c r="AT39" s="48"/>
      <c r="AU39" s="48"/>
      <c r="AV39" s="123" t="s">
        <v>499</v>
      </c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  <c r="BI39" s="123"/>
      <c r="BJ39" s="123"/>
      <c r="BK39" s="123"/>
      <c r="BL39" s="123"/>
      <c r="BM39" s="123"/>
      <c r="BN39" s="123"/>
      <c r="BO39" s="123"/>
      <c r="BP39" s="123"/>
      <c r="BQ39" s="123"/>
      <c r="BR39" s="123"/>
      <c r="BS39" s="123"/>
    </row>
    <row r="40" spans="1:111" s="50" customFormat="1" ht="12.75" hidden="1" customHeight="1" x14ac:dyDescent="0.2">
      <c r="A40" s="137" t="s">
        <v>500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</row>
    <row r="41" spans="1:111" s="50" customFormat="1" ht="12.75" hidden="1" customHeight="1" x14ac:dyDescent="0.2">
      <c r="A41" s="138"/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Z41" s="127"/>
      <c r="AA41" s="127"/>
      <c r="AB41" s="127"/>
      <c r="AC41" s="127"/>
      <c r="AD41" s="127"/>
      <c r="AE41" s="127"/>
      <c r="AF41" s="127"/>
      <c r="AG41" s="127"/>
      <c r="AH41" s="127"/>
      <c r="AI41" s="127"/>
      <c r="AJ41" s="127"/>
      <c r="AK41" s="127"/>
      <c r="AL41" s="127"/>
      <c r="AM41" s="127"/>
      <c r="AN41" s="127"/>
      <c r="AO41" s="127"/>
      <c r="AP41" s="127"/>
      <c r="AQ41" s="127"/>
      <c r="AR41" s="48"/>
      <c r="AS41" s="48"/>
      <c r="AT41" s="48"/>
      <c r="AU41" s="48"/>
      <c r="AV41" s="127" t="s">
        <v>502</v>
      </c>
      <c r="AW41" s="127"/>
      <c r="AX41" s="127"/>
      <c r="AY41" s="127"/>
      <c r="AZ41" s="127"/>
      <c r="BA41" s="127"/>
      <c r="BB41" s="127"/>
      <c r="BC41" s="127"/>
      <c r="BD41" s="127"/>
      <c r="BE41" s="127"/>
      <c r="BF41" s="127"/>
      <c r="BG41" s="127"/>
      <c r="BH41" s="127"/>
      <c r="BI41" s="127"/>
      <c r="BJ41" s="127"/>
      <c r="BK41" s="127"/>
      <c r="BL41" s="127"/>
      <c r="BM41" s="127"/>
      <c r="BN41" s="127"/>
      <c r="BO41" s="127"/>
      <c r="BP41" s="127"/>
      <c r="BQ41" s="127"/>
      <c r="BR41" s="127"/>
      <c r="BS41" s="127"/>
    </row>
    <row r="42" spans="1:111" s="50" customFormat="1" ht="12.75" hidden="1" customHeight="1" x14ac:dyDescent="0.2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Z42" s="123" t="s">
        <v>498</v>
      </c>
      <c r="AA42" s="123"/>
      <c r="AB42" s="123"/>
      <c r="AC42" s="123"/>
      <c r="AD42" s="123"/>
      <c r="AE42" s="123"/>
      <c r="AF42" s="123"/>
      <c r="AG42" s="123"/>
      <c r="AH42" s="123"/>
      <c r="AI42" s="123"/>
      <c r="AJ42" s="123"/>
      <c r="AK42" s="123"/>
      <c r="AL42" s="123"/>
      <c r="AM42" s="123"/>
      <c r="AN42" s="123"/>
      <c r="AO42" s="123"/>
      <c r="AP42" s="123"/>
      <c r="AQ42" s="123"/>
      <c r="AR42" s="48"/>
      <c r="AS42" s="48"/>
      <c r="AT42" s="48"/>
      <c r="AU42" s="48"/>
      <c r="AV42" s="123" t="s">
        <v>499</v>
      </c>
      <c r="AW42" s="123"/>
      <c r="AX42" s="123"/>
      <c r="AY42" s="123"/>
      <c r="AZ42" s="123"/>
      <c r="BA42" s="123"/>
      <c r="BB42" s="123"/>
      <c r="BC42" s="123"/>
      <c r="BD42" s="123"/>
      <c r="BE42" s="123"/>
      <c r="BF42" s="123"/>
      <c r="BG42" s="123"/>
      <c r="BH42" s="123"/>
      <c r="BI42" s="123"/>
      <c r="BJ42" s="123"/>
      <c r="BK42" s="123"/>
      <c r="BL42" s="123"/>
      <c r="BM42" s="123"/>
      <c r="BN42" s="123"/>
      <c r="BO42" s="123"/>
      <c r="BP42" s="123"/>
      <c r="BQ42" s="123"/>
      <c r="BR42" s="123"/>
      <c r="BS42" s="123"/>
    </row>
    <row r="43" spans="1:111" s="48" customFormat="1" ht="12.75" customHeight="1" x14ac:dyDescent="0.2">
      <c r="A43" s="133" t="s">
        <v>503</v>
      </c>
      <c r="B43" s="133"/>
      <c r="C43" s="134" t="s">
        <v>504</v>
      </c>
      <c r="D43" s="134"/>
      <c r="E43" s="134"/>
      <c r="F43" s="134"/>
      <c r="G43" s="135" t="s">
        <v>503</v>
      </c>
      <c r="H43" s="135"/>
      <c r="J43" s="127" t="s">
        <v>506</v>
      </c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35">
        <v>20</v>
      </c>
      <c r="AC43" s="135"/>
      <c r="AD43" s="135"/>
      <c r="AE43" s="135"/>
      <c r="AF43" s="136" t="s">
        <v>507</v>
      </c>
      <c r="AG43" s="136"/>
      <c r="AH43" s="136"/>
      <c r="AI43" s="48" t="s">
        <v>505</v>
      </c>
    </row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</sheetData>
  <mergeCells count="193">
    <mergeCell ref="Z42:AQ42"/>
    <mergeCell ref="AV42:BS42"/>
    <mergeCell ref="A43:B43"/>
    <mergeCell ref="C43:F43"/>
    <mergeCell ref="G43:H43"/>
    <mergeCell ref="J43:AA43"/>
    <mergeCell ref="AB43:AE43"/>
    <mergeCell ref="AF43:AH43"/>
    <mergeCell ref="Z39:AQ39"/>
    <mergeCell ref="AV39:BS39"/>
    <mergeCell ref="A40:X41"/>
    <mergeCell ref="Z41:AQ41"/>
    <mergeCell ref="AV41:BS41"/>
    <mergeCell ref="O36:AF36"/>
    <mergeCell ref="AK36:BH36"/>
    <mergeCell ref="CE36:CN36"/>
    <mergeCell ref="CU36:DF36"/>
    <mergeCell ref="A37:X38"/>
    <mergeCell ref="Z38:AQ38"/>
    <mergeCell ref="AV38:BS38"/>
    <mergeCell ref="CO32:DF32"/>
    <mergeCell ref="A34:N35"/>
    <mergeCell ref="AK34:BK34"/>
    <mergeCell ref="CE34:CN34"/>
    <mergeCell ref="CU34:DF34"/>
    <mergeCell ref="O35:AF35"/>
    <mergeCell ref="AK35:BH35"/>
    <mergeCell ref="A32:AB32"/>
    <mergeCell ref="AC32:AH32"/>
    <mergeCell ref="AI32:AY32"/>
    <mergeCell ref="AZ32:BV32"/>
    <mergeCell ref="BW32:CN32"/>
    <mergeCell ref="CO30:DF30"/>
    <mergeCell ref="A31:AB31"/>
    <mergeCell ref="AC31:AH31"/>
    <mergeCell ref="AI31:AY31"/>
    <mergeCell ref="AZ31:BV31"/>
    <mergeCell ref="BW31:CN31"/>
    <mergeCell ref="CO31:DF31"/>
    <mergeCell ref="A30:AB30"/>
    <mergeCell ref="AC30:AH30"/>
    <mergeCell ref="AI30:AY30"/>
    <mergeCell ref="AZ30:BV30"/>
    <mergeCell ref="BW30:CN30"/>
    <mergeCell ref="CO28:DF28"/>
    <mergeCell ref="A29:AB29"/>
    <mergeCell ref="AC29:AH29"/>
    <mergeCell ref="AI29:AY29"/>
    <mergeCell ref="AZ29:BV29"/>
    <mergeCell ref="BW29:CN29"/>
    <mergeCell ref="CO29:DF29"/>
    <mergeCell ref="A28:AB28"/>
    <mergeCell ref="AC28:AH28"/>
    <mergeCell ref="AI28:AY28"/>
    <mergeCell ref="AZ28:BV28"/>
    <mergeCell ref="BW28:CN28"/>
    <mergeCell ref="CO26:DF26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4:DF24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2:DF22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19:DF20"/>
    <mergeCell ref="A20:AB20"/>
    <mergeCell ref="B21:AB21"/>
    <mergeCell ref="AC21:AH21"/>
    <mergeCell ref="AI21:AY21"/>
    <mergeCell ref="AZ21:BV21"/>
    <mergeCell ref="BW21:CN21"/>
    <mergeCell ref="CO21:DF21"/>
    <mergeCell ref="A19:AB19"/>
    <mergeCell ref="AC19:AH20"/>
    <mergeCell ref="AI19:AY20"/>
    <mergeCell ref="AZ19:BV20"/>
    <mergeCell ref="BW19:CN20"/>
    <mergeCell ref="CO17:DF17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5:DF15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3:DF13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1:DF11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BW6:CN7"/>
    <mergeCell ref="CO6:DF7"/>
    <mergeCell ref="AC5:AH5"/>
    <mergeCell ref="AI5:AY5"/>
    <mergeCell ref="AZ5:BV5"/>
    <mergeCell ref="BW5:CN5"/>
    <mergeCell ref="CO5:DF5"/>
    <mergeCell ref="AC10:AH10"/>
    <mergeCell ref="AI10:AY10"/>
    <mergeCell ref="AZ10:BV10"/>
    <mergeCell ref="BW10:CN10"/>
    <mergeCell ref="CO10:DF10"/>
    <mergeCell ref="AC8:AH9"/>
    <mergeCell ref="AI8:AY9"/>
    <mergeCell ref="AZ8:BV9"/>
    <mergeCell ref="BW8:CN9"/>
    <mergeCell ref="CO8:DF9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  <mergeCell ref="A4:AB4"/>
    <mergeCell ref="A5:AB5"/>
    <mergeCell ref="A6:AB6"/>
    <mergeCell ref="A7:AB7"/>
    <mergeCell ref="A8:AB8"/>
    <mergeCell ref="A9:AB9"/>
    <mergeCell ref="A10:AB10"/>
    <mergeCell ref="AC4:AH4"/>
    <mergeCell ref="AI4:AY4"/>
    <mergeCell ref="AZ4:BV4"/>
    <mergeCell ref="AC6:AH7"/>
    <mergeCell ref="AI6:AY7"/>
    <mergeCell ref="AZ6:BV7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2:F102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1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15</vt:i4>
      </vt:variant>
    </vt:vector>
  </HeadingPairs>
  <TitlesOfParts>
    <vt:vector size="19" baseType="lpstr">
      <vt:lpstr>_params</vt:lpstr>
      <vt:lpstr>Лист1</vt:lpstr>
      <vt:lpstr>Расходы</vt:lpstr>
      <vt:lpstr>Источники</vt:lpstr>
      <vt:lpstr>Источники!APPT</vt:lpstr>
      <vt:lpstr>Расходы!APPT</vt:lpstr>
      <vt:lpstr>Лист1!FIO</vt:lpstr>
      <vt:lpstr>Расходы!FIO</vt:lpstr>
      <vt:lpstr>Источники!LAST_CELL</vt:lpstr>
      <vt:lpstr>Расходы!LAST_CELL</vt:lpstr>
      <vt:lpstr>Источники!RBEGIN_1</vt:lpstr>
      <vt:lpstr>Расходы!RBEGIN_1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dc:description>POI HSSF rep:2.56.0.164</dc:description>
  <cp:lastModifiedBy>FEO-006</cp:lastModifiedBy>
  <cp:lastPrinted>2024-02-26T06:42:23Z</cp:lastPrinted>
  <dcterms:created xsi:type="dcterms:W3CDTF">2024-02-01T13:17:13Z</dcterms:created>
  <dcterms:modified xsi:type="dcterms:W3CDTF">2024-04-05T11:54:30Z</dcterms:modified>
</cp:coreProperties>
</file>