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Доходы!$F$214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Доходы!$A$214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31" i="6" l="1"/>
  <c r="AZ31" i="6"/>
  <c r="BW30" i="6"/>
  <c r="AZ30" i="6"/>
  <c r="BW29" i="6"/>
  <c r="AZ29" i="6"/>
  <c r="BW27" i="6"/>
  <c r="AZ27" i="6"/>
  <c r="BW26" i="6"/>
  <c r="AZ26" i="6"/>
  <c r="BW25" i="6"/>
  <c r="AZ25" i="6"/>
  <c r="BW24" i="6"/>
  <c r="BW5" i="6" s="1"/>
  <c r="AZ24" i="6"/>
  <c r="CO17" i="6"/>
  <c r="CO16" i="6" s="1"/>
  <c r="CO15" i="6"/>
  <c r="CO14" i="6"/>
  <c r="CO13" i="6"/>
  <c r="CO12" i="6"/>
  <c r="CO11" i="6"/>
  <c r="AZ5" i="6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3" i="5"/>
  <c r="CO5" i="6" l="1"/>
  <c r="CO24" i="6"/>
  <c r="E23" i="1"/>
  <c r="E53" i="1"/>
  <c r="F204" i="1" l="1"/>
  <c r="E184" i="1" l="1"/>
  <c r="F190" i="1"/>
  <c r="F189" i="1"/>
  <c r="E67" i="1"/>
  <c r="E47" i="1"/>
  <c r="F142" i="1" l="1"/>
  <c r="E141" i="1"/>
  <c r="D141" i="1"/>
  <c r="D140" i="1" s="1"/>
  <c r="E50" i="1"/>
  <c r="F50" i="1" s="1"/>
  <c r="F52" i="1"/>
  <c r="F51" i="1"/>
  <c r="F195" i="1" l="1"/>
  <c r="F197" i="1"/>
  <c r="F185" i="1"/>
  <c r="F186" i="1"/>
  <c r="F187" i="1"/>
  <c r="F188" i="1"/>
  <c r="F180" i="1"/>
  <c r="F182" i="1"/>
  <c r="F177" i="1"/>
  <c r="F174" i="1"/>
  <c r="F171" i="1"/>
  <c r="F155" i="1"/>
  <c r="F156" i="1"/>
  <c r="F157" i="1"/>
  <c r="F159" i="1"/>
  <c r="F139" i="1"/>
  <c r="F131" i="1"/>
  <c r="E196" i="1" l="1"/>
  <c r="D196" i="1"/>
  <c r="F196" i="1" l="1"/>
  <c r="E205" i="1"/>
  <c r="D205" i="1"/>
  <c r="F206" i="1"/>
  <c r="F205" i="1" s="1"/>
  <c r="E176" i="1" l="1"/>
  <c r="E175" i="1" s="1"/>
  <c r="D176" i="1"/>
  <c r="D173" i="1"/>
  <c r="D161" i="1"/>
  <c r="D158" i="1"/>
  <c r="F176" i="1" l="1"/>
  <c r="D175" i="1"/>
  <c r="F175" i="1" l="1"/>
  <c r="D172" i="1"/>
  <c r="D184" i="1"/>
  <c r="D130" i="1"/>
  <c r="F184" i="1" l="1"/>
  <c r="E138" i="1"/>
  <c r="E97" i="1"/>
  <c r="E32" i="1" l="1"/>
  <c r="E130" i="1" l="1"/>
  <c r="F130" i="1" s="1"/>
  <c r="E173" i="1" l="1"/>
  <c r="E114" i="1"/>
  <c r="E113" i="1" s="1"/>
  <c r="E112" i="1" s="1"/>
  <c r="E172" i="1" l="1"/>
  <c r="F172" i="1" s="1"/>
  <c r="F173" i="1"/>
  <c r="E107" i="1"/>
  <c r="F77" i="1"/>
  <c r="F49" i="1" l="1"/>
  <c r="E24" i="1" l="1"/>
  <c r="E161" i="1" l="1"/>
  <c r="F211" i="1" l="1"/>
  <c r="F47" i="1" l="1"/>
  <c r="F48" i="1"/>
  <c r="E183" i="1"/>
  <c r="D183" i="1"/>
  <c r="F76" i="1"/>
  <c r="F183" i="1" l="1"/>
  <c r="D163" i="1" l="1"/>
  <c r="D160" i="1" s="1"/>
  <c r="D154" i="1" s="1"/>
  <c r="D128" i="1"/>
  <c r="D127" i="1" s="1"/>
  <c r="D125" i="1"/>
  <c r="D124" i="1" s="1"/>
  <c r="D122" i="1"/>
  <c r="D120" i="1"/>
  <c r="D118" i="1"/>
  <c r="D106" i="1"/>
  <c r="D96" i="1"/>
  <c r="D79" i="1"/>
  <c r="D66" i="1"/>
  <c r="D65" i="1" s="1"/>
  <c r="D23" i="1"/>
  <c r="E145" i="1" l="1"/>
  <c r="E149" i="1" l="1"/>
  <c r="E144" i="1" s="1"/>
  <c r="D63" i="1" l="1"/>
  <c r="E170" i="1" l="1"/>
  <c r="F170" i="1" s="1"/>
  <c r="E158" i="1"/>
  <c r="F158" i="1" s="1"/>
  <c r="E80" i="1"/>
  <c r="F84" i="1"/>
  <c r="E169" i="1" l="1"/>
  <c r="F169" i="1" s="1"/>
  <c r="F75" i="1"/>
  <c r="F74" i="1"/>
  <c r="D95" i="1"/>
  <c r="D85" i="1"/>
  <c r="E59" i="1" l="1"/>
  <c r="F143" i="1" l="1"/>
  <c r="E168" i="1"/>
  <c r="F168" i="1" s="1"/>
  <c r="E140" i="1" l="1"/>
  <c r="F140" i="1" s="1"/>
  <c r="F141" i="1"/>
  <c r="E91" i="1"/>
  <c r="D134" i="1"/>
  <c r="D133" i="1" s="1"/>
  <c r="D132" i="1" s="1"/>
  <c r="D213" i="1"/>
  <c r="D212" i="1" s="1"/>
  <c r="F68" i="1" l="1"/>
  <c r="F69" i="1"/>
  <c r="F70" i="1"/>
  <c r="F72" i="1"/>
  <c r="F73" i="1"/>
  <c r="D165" i="1" l="1"/>
  <c r="E167" i="1"/>
  <c r="F167" i="1" s="1"/>
  <c r="F88" i="1"/>
  <c r="F89" i="1"/>
  <c r="F83" i="1"/>
  <c r="E166" i="1" l="1"/>
  <c r="F166" i="1" s="1"/>
  <c r="E163" i="1"/>
  <c r="E160" i="1" s="1"/>
  <c r="F93" i="1"/>
  <c r="F87" i="1"/>
  <c r="D207" i="1"/>
  <c r="D204" i="1" s="1"/>
  <c r="D194" i="1"/>
  <c r="D117" i="1"/>
  <c r="D116" i="1" s="1"/>
  <c r="D61" i="1"/>
  <c r="D59" i="1"/>
  <c r="D57" i="1"/>
  <c r="D78" i="1"/>
  <c r="D22" i="1"/>
  <c r="D193" i="1" l="1"/>
  <c r="E154" i="1"/>
  <c r="F160" i="1"/>
  <c r="D56" i="1"/>
  <c r="D55" i="1" s="1"/>
  <c r="F163" i="1"/>
  <c r="E86" i="1"/>
  <c r="F86" i="1" s="1"/>
  <c r="F91" i="1"/>
  <c r="F92" i="1"/>
  <c r="E165" i="1"/>
  <c r="F165" i="1" s="1"/>
  <c r="F154" i="1" l="1"/>
  <c r="E85" i="1"/>
  <c r="F85" i="1" s="1"/>
  <c r="F31" i="1"/>
  <c r="D181" i="1" l="1"/>
  <c r="D178" i="1" l="1"/>
  <c r="F60" i="1"/>
  <c r="E198" i="1" l="1"/>
  <c r="F107" i="1"/>
  <c r="E118" i="1"/>
  <c r="F119" i="1"/>
  <c r="E120" i="1"/>
  <c r="F120" i="1" s="1"/>
  <c r="F121" i="1"/>
  <c r="E122" i="1"/>
  <c r="F122" i="1" s="1"/>
  <c r="F97" i="1" l="1"/>
  <c r="E96" i="1"/>
  <c r="E106" i="1"/>
  <c r="F106" i="1" s="1"/>
  <c r="E117" i="1"/>
  <c r="F118" i="1"/>
  <c r="E95" i="1" l="1"/>
  <c r="F96" i="1"/>
  <c r="F117" i="1"/>
  <c r="F95" i="1" l="1"/>
  <c r="D198" i="1" l="1"/>
  <c r="D145" i="1"/>
  <c r="D144" i="1" s="1"/>
  <c r="D210" i="1"/>
  <c r="D152" i="1"/>
  <c r="D151" i="1" s="1"/>
  <c r="D147" i="1"/>
  <c r="D138" i="1"/>
  <c r="F138" i="1" s="1"/>
  <c r="F30" i="1"/>
  <c r="D136" i="1" l="1"/>
  <c r="D209" i="1"/>
  <c r="D137" i="1"/>
  <c r="E71" i="1"/>
  <c r="D21" i="1" l="1"/>
  <c r="E66" i="1"/>
  <c r="E65" i="1" s="1"/>
  <c r="F71" i="1"/>
  <c r="E179" i="1"/>
  <c r="E147" i="1"/>
  <c r="F29" i="1"/>
  <c r="F179" i="1" l="1"/>
  <c r="E125" i="1"/>
  <c r="E124" i="1" s="1"/>
  <c r="D192" i="1" l="1"/>
  <c r="D191" i="1" l="1"/>
  <c r="D19" i="1" s="1"/>
  <c r="F200" i="1"/>
  <c r="F199" i="1"/>
  <c r="F198" i="1"/>
  <c r="E45" i="1" l="1"/>
  <c r="F46" i="1"/>
  <c r="F28" i="1"/>
  <c r="F32" i="1" l="1"/>
  <c r="E40" i="1"/>
  <c r="E57" i="1"/>
  <c r="F57" i="1" s="1"/>
  <c r="F59" i="1"/>
  <c r="E61" i="1"/>
  <c r="F61" i="1" s="1"/>
  <c r="E63" i="1"/>
  <c r="F63" i="1" s="1"/>
  <c r="F67" i="1"/>
  <c r="F80" i="1"/>
  <c r="E128" i="1"/>
  <c r="E127" i="1" s="1"/>
  <c r="E134" i="1"/>
  <c r="E133" i="1" s="1"/>
  <c r="F133" i="1" s="1"/>
  <c r="F144" i="1"/>
  <c r="E152" i="1"/>
  <c r="E151" i="1" s="1"/>
  <c r="E136" i="1" s="1"/>
  <c r="E181" i="1"/>
  <c r="E178" i="1" s="1"/>
  <c r="E194" i="1"/>
  <c r="E202" i="1"/>
  <c r="F202" i="1" s="1"/>
  <c r="E207" i="1"/>
  <c r="E204" i="1" s="1"/>
  <c r="E210" i="1"/>
  <c r="F210" i="1" s="1"/>
  <c r="E213" i="1"/>
  <c r="F25" i="1"/>
  <c r="F26" i="1"/>
  <c r="F27" i="1"/>
  <c r="F33" i="1"/>
  <c r="F34" i="1"/>
  <c r="F35" i="1"/>
  <c r="F41" i="1"/>
  <c r="F42" i="1"/>
  <c r="F43" i="1"/>
  <c r="F44" i="1"/>
  <c r="F58" i="1"/>
  <c r="F62" i="1"/>
  <c r="F64" i="1"/>
  <c r="F81" i="1"/>
  <c r="F82" i="1"/>
  <c r="F123" i="1"/>
  <c r="F124" i="1"/>
  <c r="F125" i="1"/>
  <c r="F126" i="1"/>
  <c r="F129" i="1"/>
  <c r="F135" i="1"/>
  <c r="F146" i="1"/>
  <c r="F153" i="1"/>
  <c r="F164" i="1"/>
  <c r="F203" i="1"/>
  <c r="F208" i="1"/>
  <c r="E193" i="1" l="1"/>
  <c r="F193" i="1" s="1"/>
  <c r="F194" i="1"/>
  <c r="F178" i="1"/>
  <c r="F181" i="1"/>
  <c r="F40" i="1"/>
  <c r="E22" i="1"/>
  <c r="E137" i="1"/>
  <c r="F137" i="1" s="1"/>
  <c r="F151" i="1"/>
  <c r="F134" i="1"/>
  <c r="F127" i="1"/>
  <c r="E116" i="1"/>
  <c r="E132" i="1"/>
  <c r="F132" i="1" s="1"/>
  <c r="E201" i="1"/>
  <c r="F201" i="1" s="1"/>
  <c r="E212" i="1"/>
  <c r="F207" i="1"/>
  <c r="F145" i="1"/>
  <c r="E209" i="1"/>
  <c r="F209" i="1" s="1"/>
  <c r="F66" i="1"/>
  <c r="F152" i="1"/>
  <c r="F128" i="1"/>
  <c r="E79" i="1"/>
  <c r="E78" i="1" s="1"/>
  <c r="E56" i="1"/>
  <c r="F56" i="1" s="1"/>
  <c r="F24" i="1"/>
  <c r="F136" i="1" l="1"/>
  <c r="F116" i="1"/>
  <c r="E192" i="1"/>
  <c r="E191" i="1" s="1"/>
  <c r="F191" i="1" s="1"/>
  <c r="F65" i="1"/>
  <c r="F23" i="1"/>
  <c r="F79" i="1"/>
  <c r="E55" i="1"/>
  <c r="F55" i="1" s="1"/>
  <c r="F22" i="1"/>
  <c r="E21" i="1" l="1"/>
  <c r="E19" i="1" s="1"/>
  <c r="F192" i="1"/>
  <c r="F78" i="1" l="1"/>
  <c r="F19" i="1"/>
  <c r="F21" i="1" l="1"/>
</calcChain>
</file>

<file path=xl/sharedStrings.xml><?xml version="1.0" encoding="utf-8"?>
<sst xmlns="http://schemas.openxmlformats.org/spreadsheetml/2006/main" count="1846" uniqueCount="896">
  <si>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</si>
  <si>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</si>
  <si>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</si>
  <si>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</si>
  <si>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</si>
  <si>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</si>
  <si>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</si>
  <si>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</si>
  <si>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</si>
  <si>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</si>
  <si>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</si>
  <si>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</si>
  <si>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</si>
  <si>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</si>
  <si>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</si>
  <si>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</si>
  <si>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</si>
  <si>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</si>
  <si>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</si>
  <si>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</si>
  <si>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</si>
  <si>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</si>
  <si>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</si>
  <si>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</si>
  <si>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</si>
  <si>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</si>
  <si>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</si>
  <si>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</si>
  <si>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</si>
  <si>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</si>
  <si>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</si>
  <si>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</si>
  <si>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</si>
  <si>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</si>
  <si>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</si>
  <si>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</si>
  <si>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</si>
  <si>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</si>
  <si>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</si>
  <si>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</si>
  <si>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</si>
  <si>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</si>
  <si>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</si>
  <si>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</si>
  <si>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</si>
  <si>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</si>
  <si>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</si>
  <si>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</si>
  <si>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</si>
  <si>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</si>
  <si>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</si>
  <si>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</si>
  <si>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</si>
  <si>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</si>
  <si>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</si>
  <si>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</si>
  <si>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</si>
  <si>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</si>
  <si>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</si>
  <si>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</si>
  <si>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</si>
  <si>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</si>
  <si>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</si>
  <si>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</si>
  <si>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</si>
  <si>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</si>
  <si>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</si>
  <si>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</si>
  <si>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</si>
  <si>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</si>
  <si>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</si>
  <si>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</si>
  <si>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</si>
  <si>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</si>
  <si>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</si>
  <si>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</si>
  <si>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</si>
  <si>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</si>
  <si>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</si>
  <si>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</si>
  <si>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</si>
  <si>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</si>
  <si>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</si>
  <si>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</si>
  <si>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</si>
  <si>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</si>
  <si>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</si>
  <si>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</si>
  <si>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</si>
  <si>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</si>
  <si>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</si>
  <si>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</si>
  <si>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</si>
  <si>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</si>
  <si>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</si>
  <si>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</si>
  <si>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</si>
  <si>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</si>
  <si>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</si>
  <si>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</si>
  <si>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</si>
  <si>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</si>
  <si>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</si>
  <si>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</si>
  <si>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</si>
  <si>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</si>
  <si>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</si>
  <si>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</si>
  <si>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</si>
  <si>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</si>
  <si>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</si>
  <si>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</si>
  <si>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</si>
  <si>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</si>
  <si>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</si>
  <si>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</si>
  <si>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</si>
  <si>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</si>
  <si>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</si>
  <si>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</si>
  <si>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</si>
  <si>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</si>
  <si>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</si>
  <si>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</si>
  <si>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</si>
  <si>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</si>
  <si>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</si>
  <si>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</si>
  <si>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</si>
  <si>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</si>
  <si>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</si>
  <si>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</si>
  <si>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</si>
  <si>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</si>
  <si>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</si>
  <si>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</si>
  <si>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</si>
  <si>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</si>
  <si>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</si>
  <si>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</si>
  <si>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</si>
  <si>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</si>
  <si>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</si>
  <si>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</si>
  <si>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</si>
  <si>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</si>
  <si>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</si>
  <si>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</si>
  <si>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</si>
  <si>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</si>
  <si>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</si>
  <si>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</si>
  <si>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</si>
  <si>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</si>
  <si>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</si>
  <si>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</si>
  <si>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</si>
  <si>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</si>
  <si>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</si>
  <si>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</si>
  <si>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</si>
  <si>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</si>
  <si>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</si>
  <si>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</si>
  <si>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</si>
  <si>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</si>
  <si>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</si>
  <si>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</si>
  <si>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</si>
  <si>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</si>
  <si>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</si>
  <si>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</si>
  <si>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</si>
  <si>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</si>
  <si>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</si>
  <si>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</si>
  <si>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</si>
  <si>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</si>
  <si>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</si>
  <si>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</si>
  <si>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</si>
  <si>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</si>
  <si>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</si>
  <si>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</si>
  <si>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</si>
  <si>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</si>
  <si>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</si>
  <si>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</si>
  <si>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</si>
  <si>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</si>
  <si>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</si>
  <si>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</si>
  <si>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</si>
  <si>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</si>
  <si>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</si>
  <si>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</si>
  <si>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</si>
  <si>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</si>
  <si>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</si>
  <si>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</si>
  <si>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</si>
  <si>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</si>
  <si>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</si>
  <si>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</si>
  <si>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</si>
  <si>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</si>
  <si>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</si>
  <si>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</si>
  <si>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</si>
  <si>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</si>
  <si>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</si>
  <si>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</si>
  <si>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</si>
  <si>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</si>
  <si>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</si>
  <si>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</si>
  <si>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</si>
  <si>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</si>
  <si>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</si>
  <si>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</si>
  <si>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</si>
  <si>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</si>
  <si>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</si>
  <si>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</si>
  <si>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</si>
  <si>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</si>
  <si>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</si>
  <si>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</si>
  <si>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</si>
  <si>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</si>
  <si>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</si>
  <si>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</si>
  <si>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</si>
  <si>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</si>
  <si>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</si>
  <si>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</si>
  <si>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</si>
  <si>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</si>
  <si>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</si>
  <si>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</si>
  <si>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</si>
  <si>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</si>
  <si>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</si>
  <si>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</si>
  <si>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</si>
  <si>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</si>
  <si>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</si>
  <si>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</si>
  <si>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</si>
  <si>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</si>
  <si>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</si>
  <si>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</si>
  <si>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</si>
  <si>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</si>
  <si>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</si>
  <si>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</si>
  <si>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</si>
  <si>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</si>
  <si>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</si>
  <si>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</si>
  <si>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</si>
  <si>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</si>
  <si>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</si>
  <si>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</si>
  <si>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</si>
  <si>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</si>
  <si>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</si>
  <si>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</si>
  <si>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</si>
  <si>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</si>
  <si>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</si>
  <si>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</si>
  <si>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</si>
  <si>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</si>
  <si>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</si>
  <si>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</si>
  <si>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</si>
  <si>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</si>
  <si>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</si>
  <si>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</si>
  <si>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</si>
  <si>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</si>
  <si>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</si>
  <si>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</si>
  <si>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</si>
  <si>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</si>
  <si>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</si>
  <si>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</si>
  <si>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</si>
  <si>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</si>
  <si>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</si>
  <si>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</si>
  <si>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</si>
  <si>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</si>
  <si>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</si>
  <si>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</si>
  <si>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</si>
  <si>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</si>
  <si>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</si>
  <si>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</si>
  <si>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</si>
  <si>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</si>
  <si>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</si>
  <si>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</si>
  <si>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</si>
  <si>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</si>
  <si>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</si>
  <si>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</si>
  <si>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</si>
  <si>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</si>
  <si>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</si>
  <si>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</si>
  <si>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</si>
  <si>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</si>
  <si>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</si>
  <si>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</si>
  <si>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</si>
  <si>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</si>
  <si>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</si>
  <si>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</si>
  <si>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</si>
  <si>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</si>
  <si>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</si>
  <si>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</si>
  <si>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</si>
  <si>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</si>
  <si>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</si>
  <si>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</si>
  <si>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</si>
  <si>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</si>
  <si>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</si>
  <si>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</si>
  <si>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</si>
  <si>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</si>
  <si>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</si>
  <si>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</si>
  <si>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</si>
  <si>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</si>
  <si>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</si>
  <si>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</si>
  <si>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</si>
  <si>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</si>
  <si>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</si>
  <si>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</si>
  <si>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</si>
  <si>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</si>
  <si>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</si>
  <si>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</si>
  <si>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</si>
  <si>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</si>
  <si>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</si>
  <si>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000 11607000000000140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</si>
  <si>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</si>
  <si>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</si>
  <si>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</si>
  <si>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</si>
  <si>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</si>
  <si>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</si>
  <si>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</si>
  <si>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000 10604011024000110</t>
  </si>
  <si>
    <t>Транспортный налог с организаций (прочие поступления)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</si>
  <si>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</si>
  <si>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</si>
  <si>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</si>
  <si>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</si>
  <si>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</si>
  <si>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</si>
  <si>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</si>
  <si>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</si>
  <si>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</si>
  <si>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</si>
  <si>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</si>
  <si>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</si>
  <si>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Периодичность: месячная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</si>
  <si>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 вокруг стелы "К.Марксу и Ф.Энгельсу", расположенному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</t>
  </si>
  <si>
    <t>000 11715030130005150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</si>
  <si>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 , г. Белая Калитва, ул. Чернышевского, 8в")</t>
  </si>
  <si>
    <t>000 11715030130006150</t>
  </si>
  <si>
    <t>000 11610123010001140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</si>
  <si>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</si>
  <si>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</si>
  <si>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обеспечнности</t>
  </si>
  <si>
    <t>000 20215001130000150</t>
  </si>
  <si>
    <t>по состоянию на 01.02.2023 года</t>
  </si>
  <si>
    <t>Субсидии бюджетам на софинансирование расходных обязательств субъектов Российской Федерации, связанных с реализацией федеральной программы "Увековечивание памяти погибших при защите Отечества на 2019-2024 годы"</t>
  </si>
  <si>
    <t>000 2022529000000150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</si>
  <si>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"Увековечивание памяти погибших при защите Отечества на 2019-2024 годы"</t>
  </si>
  <si>
    <t>000 20225299130000150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</si>
  <si>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</si>
  <si>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</si>
  <si>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</si>
  <si>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</si>
  <si>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</si>
  <si>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</si>
  <si>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</si>
  <si>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</si>
  <si>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</si>
  <si>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</si>
  <si>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</si>
  <si>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</si>
  <si>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</si>
  <si>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</si>
  <si>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</si>
  <si>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</si>
  <si>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</si>
  <si>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</si>
  <si>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</si>
  <si>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</si>
  <si>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</si>
  <si>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</si>
  <si>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</si>
  <si>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</si>
  <si>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</si>
  <si>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</si>
  <si>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</si>
  <si>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</si>
  <si>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</si>
  <si>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</si>
  <si>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</si>
  <si>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</si>
  <si>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</si>
  <si>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</si>
  <si>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</si>
  <si>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</si>
  <si>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</si>
  <si>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</si>
  <si>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</si>
  <si>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</si>
  <si>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</si>
  <si>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</si>
  <si>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</si>
  <si>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</si>
  <si>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</si>
  <si>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</si>
  <si>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</si>
  <si>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</si>
  <si>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</si>
  <si>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</si>
  <si>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</si>
  <si>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</si>
  <si>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</si>
  <si>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</si>
  <si>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</si>
  <si>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</si>
  <si>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</si>
  <si>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</si>
  <si>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</si>
  <si>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</si>
  <si>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</si>
  <si>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</si>
  <si>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</si>
  <si>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</si>
  <si>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</si>
  <si>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</si>
  <si>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</si>
  <si>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</si>
  <si>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</si>
  <si>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</si>
  <si>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</si>
  <si>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</si>
  <si>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</si>
  <si>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</si>
  <si>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</si>
  <si>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</si>
  <si>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</si>
  <si>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</si>
  <si>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</si>
  <si>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</si>
  <si>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</si>
  <si>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</si>
  <si>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</si>
  <si>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</si>
  <si>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</si>
  <si>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</si>
  <si>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</si>
  <si>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</si>
  <si>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</si>
  <si>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</si>
  <si>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</si>
  <si>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</si>
  <si>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</si>
  <si>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</si>
  <si>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</si>
  <si>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</si>
  <si>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</si>
  <si>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</si>
  <si>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</si>
  <si>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</si>
  <si>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</si>
  <si>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</si>
  <si>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</si>
  <si>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</si>
  <si>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</si>
  <si>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</si>
  <si>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</si>
  <si>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</si>
  <si>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</si>
  <si>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</si>
  <si>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</si>
  <si>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</si>
  <si>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</si>
  <si>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</si>
  <si>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</si>
  <si>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</si>
  <si>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</si>
  <si>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</si>
  <si>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</si>
  <si>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</si>
  <si>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</si>
  <si>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</si>
  <si>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</si>
  <si>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</si>
  <si>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</si>
  <si>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</si>
  <si>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</si>
  <si>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</si>
  <si>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</si>
  <si>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</si>
  <si>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</si>
  <si>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</si>
  <si>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</si>
  <si>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</si>
  <si>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</si>
  <si>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</si>
  <si>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</si>
  <si>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</si>
  <si>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</si>
  <si>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</si>
  <si>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</si>
  <si>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</si>
  <si>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</si>
  <si>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</si>
  <si>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</si>
  <si>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</si>
  <si>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</si>
  <si>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</si>
  <si>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</si>
  <si>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</si>
  <si>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</si>
  <si>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</si>
  <si>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</si>
  <si>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</si>
  <si>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951 0113 9910097710 853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</si>
  <si>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</si>
  <si>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</si>
  <si>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</si>
  <si>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</si>
  <si>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</si>
  <si>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951 0309 0400000000 000 </t>
  </si>
  <si>
    <t>Подпрограмма "Защита населения от чрезвычайных ситуаций"</t>
  </si>
  <si>
    <t xml:space="preserve">951 0309 0420000000 000 </t>
  </si>
  <si>
    <t>Расходы на создание и содержание в целях гражданской обороны запасов материально-технических, продовольственных, медицинских и иных средств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</si>
  <si>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951 0309 0420028400 000 </t>
  </si>
  <si>
    <t xml:space="preserve">951 0309 0420028400 244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</si>
  <si>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</si>
  <si>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</si>
  <si>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951 0310 0400000000 000 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</si>
  <si>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</si>
  <si>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</si>
  <si>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</si>
  <si>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</si>
  <si>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</si>
  <si>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</si>
  <si>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</si>
  <si>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</si>
  <si>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</si>
  <si>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</si>
  <si>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</si>
  <si>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</si>
  <si>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</si>
  <si>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</si>
  <si>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</si>
  <si>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</si>
  <si>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</si>
  <si>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</si>
  <si>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</si>
  <si>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</si>
  <si>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</si>
  <si>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</si>
  <si>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</si>
  <si>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</si>
  <si>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</si>
  <si>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</si>
  <si>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</si>
  <si>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</si>
  <si>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</si>
  <si>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</si>
  <si>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</si>
  <si>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</si>
  <si>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</si>
  <si>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</si>
  <si>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</si>
  <si>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</si>
  <si>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</si>
  <si>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</si>
  <si>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</si>
  <si>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</si>
  <si>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</si>
  <si>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</si>
  <si>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</si>
  <si>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</si>
  <si>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</si>
  <si>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</si>
  <si>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</si>
  <si>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</si>
  <si>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</si>
  <si>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</si>
  <si>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</si>
  <si>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</si>
  <si>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</si>
  <si>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</si>
  <si>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</si>
  <si>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</si>
  <si>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</si>
  <si>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</si>
  <si>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</si>
  <si>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</si>
  <si>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</si>
  <si>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</si>
  <si>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</si>
  <si>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</si>
  <si>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</si>
  <si>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</si>
  <si>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</si>
  <si>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</si>
  <si>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</si>
  <si>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</si>
  <si>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</si>
  <si>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</si>
  <si>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</si>
  <si>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</si>
  <si>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</si>
  <si>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</si>
  <si>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</si>
  <si>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</si>
  <si>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</si>
  <si>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</si>
  <si>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</si>
  <si>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</si>
  <si>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</si>
  <si>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</si>
  <si>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</si>
  <si>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951 0501 0220028993 000 </t>
  </si>
  <si>
    <t xml:space="preserve">951 0501 0220028993 244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</si>
  <si>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</si>
  <si>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</si>
  <si>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</si>
  <si>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</si>
  <si>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</si>
  <si>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</si>
  <si>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>Закупка товаров, работ, услуг в целях капитального ремонта государственного (муниципального) имущества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</si>
  <si>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</si>
  <si>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</si>
  <si>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</si>
  <si>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</si>
  <si>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</si>
  <si>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</si>
  <si>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</si>
  <si>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</si>
  <si>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</si>
  <si>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</si>
  <si>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</si>
  <si>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</si>
  <si>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</si>
  <si>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</si>
  <si>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</si>
  <si>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</si>
  <si>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</si>
  <si>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</si>
  <si>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</si>
  <si>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</si>
  <si>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</si>
  <si>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</si>
  <si>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</si>
  <si>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</si>
  <si>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</si>
  <si>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проектно-сметной документации на капитальный ремонт, строительство и реконструкцию, а также проверку достоверности определения сметной стоимости проектных и изыскательских работ по объектам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</si>
  <si>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951 0502 0320028920 000 </t>
  </si>
  <si>
    <t xml:space="preserve">951 0502 0320028920 244 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</si>
  <si>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</si>
  <si>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03200S3200 000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</si>
  <si>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</si>
  <si>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03200S3200 414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</si>
  <si>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</si>
  <si>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</si>
  <si>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</si>
  <si>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</si>
  <si>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</si>
  <si>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</si>
  <si>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</si>
  <si>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</si>
  <si>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</si>
  <si>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</si>
  <si>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</si>
  <si>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</si>
  <si>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</si>
  <si>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</si>
  <si>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</si>
  <si>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</si>
  <si>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</si>
  <si>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</si>
  <si>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</si>
  <si>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</si>
  <si>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</si>
  <si>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</si>
  <si>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</si>
  <si>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</si>
  <si>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разработку сметной документации на капитальный ремонт, строительство и реконструкцию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</si>
  <si>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951 0503 1010028800 000 </t>
  </si>
  <si>
    <t xml:space="preserve">951 0503 1010028800 243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</si>
  <si>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</si>
  <si>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</si>
  <si>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</si>
  <si>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</si>
  <si>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</si>
  <si>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</si>
  <si>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</si>
  <si>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</si>
  <si>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</si>
  <si>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</si>
  <si>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</si>
  <si>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</si>
  <si>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</si>
  <si>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</si>
  <si>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</si>
  <si>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</si>
  <si>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</si>
  <si>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</si>
  <si>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</si>
  <si>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</si>
  <si>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</si>
  <si>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951 0503 1210028880 000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</si>
  <si>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</si>
  <si>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</si>
  <si>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</si>
  <si>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</si>
  <si>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 вокруг стелы «К. Марксу и Ф. Энгельсу», расположенной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</si>
  <si>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12100S4645 000 </t>
  </si>
  <si>
    <t xml:space="preserve">951 0503 12100S4645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</si>
  <si>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Чернышевского, 8в")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</si>
  <si>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12100S4646 000 </t>
  </si>
  <si>
    <t xml:space="preserve">951 0503 12100S4646 244 </t>
  </si>
  <si>
    <t>Расходы на реализацию мероприятий по формированию современной городской среды в части благоустройства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</si>
  <si>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121F255551 000 </t>
  </si>
  <si>
    <t xml:space="preserve">951 0503 121F255551 244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</si>
  <si>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</si>
  <si>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</si>
  <si>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</si>
  <si>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</si>
  <si>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</si>
  <si>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</si>
  <si>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</si>
  <si>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</si>
  <si>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</si>
  <si>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</si>
  <si>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</si>
  <si>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</si>
  <si>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</si>
  <si>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</si>
  <si>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</si>
  <si>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</si>
  <si>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</si>
  <si>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</si>
  <si>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</si>
  <si>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</si>
  <si>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</si>
  <si>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</si>
  <si>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</si>
  <si>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</si>
  <si>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</si>
  <si>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</si>
  <si>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</si>
  <si>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</si>
  <si>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</si>
  <si>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</si>
  <si>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</si>
  <si>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</si>
  <si>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</si>
  <si>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</si>
  <si>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</si>
  <si>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</si>
  <si>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</si>
  <si>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</si>
  <si>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</si>
  <si>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</si>
  <si>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капитальный ремонт муниципальных учреждений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</si>
  <si>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05200S3290 000 </t>
  </si>
  <si>
    <t xml:space="preserve">951 0801 05200S3290 612 </t>
  </si>
  <si>
    <t>Подпрограмма "Охрана и сохранение памятников и мемориалов"</t>
  </si>
  <si>
    <t xml:space="preserve">951 0801 0540000000 000 </t>
  </si>
  <si>
    <t>Расходы, связанные с реализацией федеральной целевой программы "Увековечение памяти погибших при защите Отечества на 2019 - 2024 годы"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</si>
  <si>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05400L2990 000 </t>
  </si>
  <si>
    <t xml:space="preserve">951 0801 05400L2990 243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</si>
  <si>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</si>
  <si>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</si>
  <si>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</si>
  <si>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</si>
  <si>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</si>
  <si>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</si>
  <si>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</si>
  <si>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951 0801 9910097710 000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</si>
  <si>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</si>
  <si>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</si>
  <si>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</si>
  <si>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</si>
  <si>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</si>
  <si>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</si>
  <si>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</si>
  <si>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</si>
  <si>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</si>
  <si>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</si>
  <si>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</si>
  <si>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</si>
  <si>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</si>
  <si>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</si>
  <si>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</si>
  <si>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</si>
  <si>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</si>
  <si>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</si>
  <si>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</si>
  <si>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</si>
  <si>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</si>
  <si>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</si>
  <si>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</si>
  <si>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</si>
  <si>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</si>
  <si>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</si>
  <si>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</si>
  <si>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</si>
  <si>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</si>
  <si>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</si>
  <si>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</si>
  <si>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</si>
  <si>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</si>
  <si>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</si>
  <si>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</si>
  <si>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</si>
  <si>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</si>
  <si>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</si>
  <si>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</si>
  <si>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</si>
  <si>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</si>
  <si>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</si>
  <si>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</si>
  <si>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</si>
  <si>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</si>
  <si>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</si>
  <si>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</si>
  <si>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</si>
  <si>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</si>
  <si>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</si>
  <si>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</si>
  <si>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</si>
  <si>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</si>
  <si>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</si>
  <si>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</si>
  <si>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</si>
  <si>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</si>
  <si>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</si>
  <si>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</si>
  <si>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</si>
  <si>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</si>
  <si>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</si>
  <si>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</si>
  <si>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</si>
  <si>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</si>
  <si>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</si>
  <si>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</si>
  <si>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</si>
  <si>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</si>
  <si>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</si>
  <si>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</si>
  <si>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</si>
  <si>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</si>
  <si>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</si>
  <si>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</si>
  <si>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</si>
  <si>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</si>
  <si>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</si>
  <si>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</si>
  <si>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</si>
  <si>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</si>
  <si>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</si>
  <si>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</si>
  <si>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</si>
  <si>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</si>
  <si>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</si>
  <si>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</si>
  <si>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</si>
  <si>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</si>
  <si>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</si>
  <si>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</si>
  <si>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"</t>
  </si>
  <si>
    <t>02</t>
  </si>
  <si>
    <t>23</t>
  </si>
  <si>
    <t xml:space="preserve">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</si>
</sst>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8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Arial"/>
      <family val="2"/>
      <charset val="204"/>
    </font>
    <font>
      <b/>
      <sz val="24"/>
      <name val="Times New Roman"/>
      <family val="1"/>
      <charset val="204"/>
    </font>
    <font>
      <sz val="2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4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vertical="center"/>
    </xf>
    <xf numFmtId="0" fontId="4" fillId="0" borderId="0" xfId="0" applyFont="1" applyFill="1"/>
    <xf numFmtId="0" fontId="6" fillId="0" borderId="0" xfId="0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9" fontId="6" fillId="0" borderId="19" xfId="0" applyNumberFormat="1" applyFont="1" applyBorder="1" applyAlignment="1" applyProtection="1">
      <alignment horizontal="center" vertical="center"/>
    </xf>
    <xf numFmtId="49" fontId="6" fillId="0" borderId="29" xfId="0" applyNumberFormat="1" applyFont="1" applyBorder="1" applyAlignment="1" applyProtection="1">
      <alignment horizontal="center" vertical="center" wrapText="1"/>
    </xf>
    <xf numFmtId="49" fontId="6" fillId="0" borderId="20" xfId="0" applyNumberFormat="1" applyFont="1" applyBorder="1" applyAlignment="1" applyProtection="1">
      <alignment horizontal="center" vertical="center"/>
    </xf>
    <xf numFmtId="49" fontId="6" fillId="0" borderId="30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/>
    </xf>
    <xf numFmtId="49" fontId="6" fillId="0" borderId="21" xfId="0" applyNumberFormat="1" applyFont="1" applyBorder="1" applyAlignment="1" applyProtection="1">
      <alignment horizontal="center" vertical="center" wrapText="1"/>
    </xf>
    <xf numFmtId="49" fontId="6" fillId="0" borderId="31" xfId="0" applyNumberFormat="1" applyFont="1" applyBorder="1" applyAlignment="1" applyProtection="1">
      <alignment horizontal="center" vertical="center" wrapText="1"/>
    </xf>
    <xf numFmtId="49" fontId="6" fillId="0" borderId="31" xfId="0" applyNumberFormat="1" applyFont="1" applyFill="1" applyBorder="1" applyAlignment="1" applyProtection="1">
      <alignment horizontal="center" vertical="center" wrapText="1"/>
    </xf>
    <xf numFmtId="49" fontId="6" fillId="0" borderId="21" xfId="0" applyNumberFormat="1" applyFont="1" applyFill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left"/>
    </xf>
    <xf numFmtId="0" fontId="6" fillId="0" borderId="28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/>
    </xf>
    <xf numFmtId="49" fontId="6" fillId="0" borderId="28" xfId="0" applyNumberFormat="1" applyFont="1" applyBorder="1" applyAlignment="1" applyProtection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4" fontId="7" fillId="0" borderId="25" xfId="0" applyNumberFormat="1" applyFont="1" applyBorder="1" applyAlignment="1" applyProtection="1">
      <alignment horizontal="right" vertical="center"/>
    </xf>
    <xf numFmtId="49" fontId="7" fillId="0" borderId="21" xfId="0" applyNumberFormat="1" applyFont="1" applyBorder="1" applyAlignment="1" applyProtection="1">
      <alignment horizontal="center" vertical="center"/>
    </xf>
    <xf numFmtId="49" fontId="7" fillId="0" borderId="26" xfId="0" applyNumberFormat="1" applyFont="1" applyBorder="1" applyAlignment="1" applyProtection="1">
      <alignment horizontal="center" vertical="center"/>
    </xf>
    <xf numFmtId="49" fontId="7" fillId="0" borderId="26" xfId="0" applyNumberFormat="1" applyFont="1" applyFill="1" applyBorder="1" applyAlignment="1" applyProtection="1">
      <alignment horizontal="center" vertical="center"/>
    </xf>
    <xf numFmtId="0" fontId="8" fillId="0" borderId="34" xfId="1" applyNumberFormat="1" applyFont="1" applyFill="1" applyBorder="1" applyAlignment="1">
      <alignment horizontal="center" vertical="center" wrapText="1" readingOrder="1"/>
    </xf>
    <xf numFmtId="49" fontId="7" fillId="0" borderId="21" xfId="0" applyNumberFormat="1" applyFont="1" applyBorder="1" applyAlignment="1" applyProtection="1">
      <alignment horizontal="left" vertical="center" wrapText="1"/>
    </xf>
    <xf numFmtId="165" fontId="7" fillId="0" borderId="21" xfId="0" applyNumberFormat="1" applyFont="1" applyBorder="1" applyAlignment="1" applyProtection="1">
      <alignment horizontal="left" vertical="center" wrapText="1"/>
    </xf>
    <xf numFmtId="165" fontId="7" fillId="0" borderId="21" xfId="0" applyNumberFormat="1" applyFont="1" applyFill="1" applyBorder="1" applyAlignment="1" applyProtection="1">
      <alignment horizontal="left" vertical="center" wrapText="1"/>
    </xf>
    <xf numFmtId="49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1" xfId="1" applyNumberFormat="1" applyFont="1" applyFill="1" applyBorder="1" applyAlignment="1">
      <alignment horizontal="left" vertical="center" wrapText="1" readingOrder="1"/>
    </xf>
    <xf numFmtId="0" fontId="8" fillId="0" borderId="34" xfId="1" applyNumberFormat="1" applyFont="1" applyFill="1" applyBorder="1" applyAlignment="1">
      <alignment horizontal="left" vertical="center" wrapText="1" readingOrder="1"/>
    </xf>
    <xf numFmtId="0" fontId="7" fillId="0" borderId="33" xfId="0" applyFont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left" vertical="center"/>
    </xf>
    <xf numFmtId="4" fontId="11" fillId="0" borderId="21" xfId="0" applyNumberFormat="1" applyFont="1" applyBorder="1" applyAlignment="1" applyProtection="1">
      <alignment horizontal="right" vertical="center"/>
    </xf>
    <xf numFmtId="4" fontId="11" fillId="0" borderId="32" xfId="0" applyNumberFormat="1" applyFont="1" applyBorder="1" applyAlignment="1" applyProtection="1">
      <alignment horizontal="right" vertical="center"/>
    </xf>
    <xf numFmtId="4" fontId="11" fillId="0" borderId="15" xfId="0" applyNumberFormat="1" applyFont="1" applyFill="1" applyBorder="1" applyAlignment="1" applyProtection="1">
      <alignment horizontal="right" vertical="center"/>
    </xf>
    <xf numFmtId="4" fontId="11" fillId="0" borderId="16" xfId="0" applyNumberFormat="1" applyFont="1" applyBorder="1" applyAlignment="1" applyProtection="1">
      <alignment horizontal="right" vertical="center"/>
    </xf>
    <xf numFmtId="4" fontId="11" fillId="0" borderId="16" xfId="0" applyNumberFormat="1" applyFont="1" applyFill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center" vertical="center"/>
    </xf>
    <xf numFmtId="49" fontId="7" fillId="0" borderId="7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7" fillId="0" borderId="24" xfId="0" applyNumberFormat="1" applyFont="1" applyBorder="1" applyAlignment="1" applyProtection="1">
      <alignment horizontal="right" vertical="center"/>
    </xf>
    <xf numFmtId="4" fontId="11" fillId="0" borderId="21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49" fontId="6" fillId="0" borderId="18" xfId="0" applyNumberFormat="1" applyFont="1" applyFill="1" applyBorder="1" applyAlignment="1" applyProtection="1">
      <alignment horizontal="center" vertical="center"/>
    </xf>
    <xf numFmtId="4" fontId="7" fillId="0" borderId="24" xfId="0" applyNumberFormat="1" applyFont="1" applyFill="1" applyBorder="1" applyAlignment="1" applyProtection="1">
      <alignment horizontal="right" vertical="center"/>
    </xf>
    <xf numFmtId="49" fontId="6" fillId="0" borderId="28" xfId="0" applyNumberFormat="1" applyFont="1" applyFill="1" applyBorder="1" applyAlignment="1" applyProtection="1">
      <alignment horizontal="center" vertical="center"/>
    </xf>
    <xf numFmtId="0" fontId="6" fillId="0" borderId="0" xfId="0" applyFont="1" applyFill="1"/>
    <xf numFmtId="0" fontId="10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6" fillId="0" borderId="15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49" fontId="6" fillId="0" borderId="16" xfId="0" applyNumberFormat="1" applyFont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49" fontId="6" fillId="0" borderId="12" xfId="0" applyNumberFormat="1" applyFont="1" applyFill="1" applyBorder="1" applyAlignment="1" applyProtection="1">
      <alignment horizontal="center" vertical="center" wrapText="1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21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46" xfId="0" applyFont="1" applyBorder="1" applyAlignment="1">
      <alignment vertical="center" wrapText="1"/>
    </xf>
    <xf numFmtId="0" fontId="15" fillId="0" borderId="47" xfId="0" applyFont="1" applyBorder="1" applyAlignment="1">
      <alignment vertical="center" wrapText="1"/>
    </xf>
    <xf numFmtId="49" fontId="15" fillId="0" borderId="21" xfId="0" applyNumberFormat="1" applyFont="1" applyBorder="1" applyAlignment="1">
      <alignment horizontal="center" vertical="center"/>
    </xf>
    <xf numFmtId="4" fontId="15" fillId="0" borderId="21" xfId="0" applyNumberFormat="1" applyFont="1" applyBorder="1" applyAlignment="1">
      <alignment horizontal="center" vertical="center"/>
    </xf>
    <xf numFmtId="0" fontId="15" fillId="0" borderId="48" xfId="0" applyFont="1" applyBorder="1" applyAlignment="1">
      <alignment horizontal="left" vertical="center" wrapText="1"/>
    </xf>
    <xf numFmtId="0" fontId="15" fillId="0" borderId="49" xfId="0" applyFont="1" applyBorder="1" applyAlignment="1">
      <alignment horizontal="left" vertical="center" wrapText="1"/>
    </xf>
    <xf numFmtId="4" fontId="16" fillId="0" borderId="21" xfId="0" applyNumberFormat="1" applyFont="1" applyBorder="1" applyAlignment="1">
      <alignment horizontal="center" vertical="center"/>
    </xf>
    <xf numFmtId="0" fontId="15" fillId="0" borderId="50" xfId="0" applyFont="1" applyBorder="1" applyAlignment="1">
      <alignment vertical="center" wrapText="1"/>
    </xf>
    <xf numFmtId="0" fontId="15" fillId="0" borderId="51" xfId="0" applyFont="1" applyBorder="1" applyAlignment="1">
      <alignment vertical="center" wrapText="1"/>
    </xf>
    <xf numFmtId="0" fontId="15" fillId="0" borderId="36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2" xfId="0" applyFont="1" applyBorder="1" applyAlignment="1">
      <alignment vertical="center" wrapText="1"/>
    </xf>
    <xf numFmtId="0" fontId="15" fillId="0" borderId="53" xfId="0" applyFont="1" applyBorder="1" applyAlignment="1">
      <alignment vertical="center" wrapText="1"/>
    </xf>
    <xf numFmtId="0" fontId="15" fillId="0" borderId="54" xfId="0" applyFont="1" applyBorder="1" applyAlignment="1">
      <alignment vertical="center" wrapText="1"/>
    </xf>
    <xf numFmtId="0" fontId="15" fillId="0" borderId="52" xfId="0" applyFont="1" applyBorder="1" applyAlignment="1">
      <alignment horizontal="left" vertical="center" wrapText="1"/>
    </xf>
    <xf numFmtId="0" fontId="15" fillId="0" borderId="53" xfId="0" applyFont="1" applyBorder="1" applyAlignment="1">
      <alignment horizontal="left" vertical="center" wrapText="1"/>
    </xf>
    <xf numFmtId="0" fontId="15" fillId="0" borderId="54" xfId="0" applyFont="1" applyBorder="1" applyAlignment="1">
      <alignment horizontal="left" vertical="center" wrapText="1"/>
    </xf>
    <xf numFmtId="49" fontId="15" fillId="0" borderId="20" xfId="0" applyNumberFormat="1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49" fontId="15" fillId="0" borderId="29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/>
    </xf>
    <xf numFmtId="4" fontId="15" fillId="0" borderId="29" xfId="0" applyNumberFormat="1" applyFont="1" applyBorder="1" applyAlignment="1">
      <alignment horizontal="center" vertical="center"/>
    </xf>
    <xf numFmtId="49" fontId="15" fillId="0" borderId="20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29" xfId="0" applyNumberFormat="1" applyFont="1" applyBorder="1" applyAlignment="1">
      <alignment horizontal="center" vertical="center" wrapText="1"/>
    </xf>
    <xf numFmtId="4" fontId="16" fillId="0" borderId="20" xfId="0" applyNumberFormat="1" applyFont="1" applyBorder="1" applyAlignment="1">
      <alignment horizontal="center" vertical="center"/>
    </xf>
    <xf numFmtId="4" fontId="16" fillId="0" borderId="6" xfId="0" applyNumberFormat="1" applyFont="1" applyBorder="1" applyAlignment="1">
      <alignment horizontal="center" vertical="center"/>
    </xf>
    <xf numFmtId="4" fontId="16" fillId="0" borderId="29" xfId="0" applyNumberFormat="1" applyFont="1" applyBorder="1" applyAlignment="1">
      <alignment horizontal="center" vertical="center"/>
    </xf>
    <xf numFmtId="4" fontId="17" fillId="0" borderId="21" xfId="0" applyNumberFormat="1" applyFont="1" applyBorder="1" applyAlignment="1">
      <alignment horizontal="center" vertical="center"/>
    </xf>
    <xf numFmtId="0" fontId="15" fillId="0" borderId="50" xfId="0" applyFont="1" applyBorder="1" applyAlignment="1">
      <alignment vertical="center"/>
    </xf>
    <xf numFmtId="0" fontId="15" fillId="0" borderId="51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0" fontId="15" fillId="0" borderId="49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52" xfId="0" applyFont="1" applyBorder="1" applyAlignment="1">
      <alignment horizontal="left" vertical="center"/>
    </xf>
    <xf numFmtId="0" fontId="15" fillId="0" borderId="53" xfId="0" applyFont="1" applyBorder="1" applyAlignment="1">
      <alignment horizontal="left" vertical="center"/>
    </xf>
    <xf numFmtId="0" fontId="15" fillId="0" borderId="54" xfId="0" applyFont="1" applyBorder="1" applyAlignment="1">
      <alignment horizontal="left" vertical="center"/>
    </xf>
    <xf numFmtId="0" fontId="15" fillId="0" borderId="52" xfId="0" applyFont="1" applyFill="1" applyBorder="1" applyAlignment="1">
      <alignment vertical="center" wrapText="1"/>
    </xf>
    <xf numFmtId="0" fontId="15" fillId="0" borderId="53" xfId="0" applyFont="1" applyFill="1" applyBorder="1" applyAlignment="1">
      <alignment vertical="center" wrapText="1"/>
    </xf>
    <xf numFmtId="49" fontId="15" fillId="0" borderId="21" xfId="0" applyNumberFormat="1" applyFont="1" applyFill="1" applyBorder="1" applyAlignment="1">
      <alignment horizontal="center" vertical="center"/>
    </xf>
    <xf numFmtId="4" fontId="15" fillId="0" borderId="20" xfId="0" applyNumberFormat="1" applyFont="1" applyFill="1" applyBorder="1" applyAlignment="1">
      <alignment horizontal="center" vertical="center"/>
    </xf>
    <xf numFmtId="4" fontId="15" fillId="0" borderId="6" xfId="0" applyNumberFormat="1" applyFont="1" applyFill="1" applyBorder="1" applyAlignment="1">
      <alignment horizontal="center" vertical="center"/>
    </xf>
    <xf numFmtId="4" fontId="15" fillId="0" borderId="29" xfId="0" applyNumberFormat="1" applyFont="1" applyFill="1" applyBorder="1" applyAlignment="1">
      <alignment horizontal="center" vertical="center"/>
    </xf>
    <xf numFmtId="4" fontId="15" fillId="0" borderId="21" xfId="0" applyNumberFormat="1" applyFont="1" applyFill="1" applyBorder="1" applyAlignment="1">
      <alignment horizontal="center" vertical="center"/>
    </xf>
    <xf numFmtId="0" fontId="15" fillId="0" borderId="55" xfId="0" applyFont="1" applyFill="1" applyBorder="1" applyAlignment="1">
      <alignment horizontal="left" vertical="center" wrapText="1"/>
    </xf>
    <xf numFmtId="0" fontId="15" fillId="0" borderId="56" xfId="0" applyFont="1" applyFill="1" applyBorder="1" applyAlignment="1">
      <alignment horizontal="left" vertical="center" wrapText="1"/>
    </xf>
    <xf numFmtId="0" fontId="15" fillId="0" borderId="5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wrapText="1"/>
    </xf>
    <xf numFmtId="49" fontId="15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horizontal="center"/>
    </xf>
    <xf numFmtId="0" fontId="15" fillId="0" borderId="27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5" fillId="0" borderId="0" xfId="0" applyFont="1" applyAlignment="1">
      <alignment horizontal="right"/>
    </xf>
    <xf numFmtId="49" fontId="15" fillId="0" borderId="5" xfId="0" applyNumberFormat="1" applyFont="1" applyBorder="1" applyAlignment="1">
      <alignment horizontal="center"/>
    </xf>
    <xf numFmtId="0" fontId="15" fillId="0" borderId="0" xfId="0" applyFont="1"/>
    <xf numFmtId="49" fontId="15" fillId="0" borderId="5" xfId="0" applyNumberFormat="1" applyFont="1" applyBorder="1" applyAlignment="1">
      <alignment horizontal="left"/>
    </xf>
    <xf numFmtId="0" fontId="14" fillId="0" borderId="0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/>
    </xf>
    <xf numFmtId="49" fontId="13" fillId="0" borderId="0" xfId="0" applyNumberFormat="1" applyFont="1" applyBorder="1" applyAlignment="1" applyProtection="1"/>
    <xf numFmtId="0" fontId="13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/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35" xfId="0" applyFont="1" applyBorder="1" applyAlignment="1" applyProtection="1">
      <alignment horizontal="center" vertical="center" wrapText="1"/>
    </xf>
    <xf numFmtId="49" fontId="13" fillId="0" borderId="9" xfId="0" applyNumberFormat="1" applyFont="1" applyBorder="1" applyAlignment="1" applyProtection="1">
      <alignment horizontal="center" vertical="center" wrapText="1"/>
    </xf>
    <xf numFmtId="49" fontId="13" fillId="0" borderId="9" xfId="0" applyNumberFormat="1" applyFont="1" applyBorder="1" applyAlignment="1" applyProtection="1">
      <alignment horizontal="center" vertical="center"/>
    </xf>
    <xf numFmtId="49" fontId="13" fillId="0" borderId="10" xfId="0" applyNumberFormat="1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36" xfId="0" applyFont="1" applyBorder="1" applyAlignment="1" applyProtection="1">
      <alignment horizontal="center" vertical="center" wrapText="1"/>
    </xf>
    <xf numFmtId="49" fontId="13" fillId="0" borderId="12" xfId="0" applyNumberFormat="1" applyFont="1" applyBorder="1" applyAlignment="1" applyProtection="1">
      <alignment horizontal="center" vertical="center" wrapText="1"/>
    </xf>
    <xf numFmtId="49" fontId="13" fillId="0" borderId="12" xfId="0" applyNumberFormat="1" applyFont="1" applyBorder="1" applyAlignment="1" applyProtection="1">
      <alignment horizontal="center" vertical="center"/>
    </xf>
    <xf numFmtId="49" fontId="13" fillId="0" borderId="13" xfId="0" applyNumberFormat="1" applyFont="1" applyBorder="1" applyAlignment="1" applyProtection="1">
      <alignment horizontal="center" vertical="center" wrapText="1"/>
    </xf>
    <xf numFmtId="0" fontId="13" fillId="0" borderId="36" xfId="0" applyFont="1" applyBorder="1" applyAlignment="1" applyProtection="1">
      <alignment vertical="center" wrapText="1"/>
    </xf>
    <xf numFmtId="49" fontId="13" fillId="0" borderId="36" xfId="0" applyNumberFormat="1" applyFont="1" applyBorder="1" applyAlignment="1" applyProtection="1">
      <alignment horizontal="center" vertical="center" wrapText="1"/>
    </xf>
    <xf numFmtId="49" fontId="13" fillId="0" borderId="13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26" xfId="0" applyFont="1" applyBorder="1" applyAlignment="1" applyProtection="1">
      <alignment vertical="center" wrapText="1"/>
    </xf>
    <xf numFmtId="49" fontId="13" fillId="0" borderId="15" xfId="0" applyNumberFormat="1" applyFont="1" applyBorder="1" applyAlignment="1" applyProtection="1">
      <alignment horizontal="center" vertical="center" wrapText="1"/>
    </xf>
    <xf numFmtId="49" fontId="13" fillId="0" borderId="26" xfId="0" applyNumberFormat="1" applyFont="1" applyBorder="1" applyAlignment="1" applyProtection="1">
      <alignment horizontal="center" vertical="center" wrapText="1"/>
    </xf>
    <xf numFmtId="49" fontId="13" fillId="0" borderId="16" xfId="0" applyNumberFormat="1" applyFont="1" applyBorder="1" applyAlignment="1" applyProtection="1">
      <alignment vertical="center"/>
    </xf>
    <xf numFmtId="0" fontId="13" fillId="0" borderId="37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</xf>
    <xf numFmtId="49" fontId="13" fillId="0" borderId="17" xfId="0" applyNumberFormat="1" applyFont="1" applyBorder="1" applyAlignment="1" applyProtection="1">
      <alignment horizontal="center" vertical="center"/>
    </xf>
    <xf numFmtId="49" fontId="13" fillId="0" borderId="19" xfId="0" applyNumberFormat="1" applyFont="1" applyBorder="1" applyAlignment="1" applyProtection="1">
      <alignment horizontal="center" vertical="center"/>
    </xf>
    <xf numFmtId="49" fontId="14" fillId="0" borderId="38" xfId="0" applyNumberFormat="1" applyFont="1" applyBorder="1" applyAlignment="1" applyProtection="1">
      <alignment horizontal="left" vertical="center" wrapText="1"/>
    </xf>
    <xf numFmtId="49" fontId="14" fillId="0" borderId="31" xfId="0" applyNumberFormat="1" applyFont="1" applyBorder="1" applyAlignment="1" applyProtection="1">
      <alignment horizontal="center" vertical="center" wrapText="1"/>
    </xf>
    <xf numFmtId="49" fontId="14" fillId="0" borderId="26" xfId="0" applyNumberFormat="1" applyFont="1" applyBorder="1" applyAlignment="1" applyProtection="1">
      <alignment horizontal="center" vertical="center"/>
    </xf>
    <xf numFmtId="4" fontId="14" fillId="0" borderId="15" xfId="0" applyNumberFormat="1" applyFont="1" applyBorder="1" applyAlignment="1" applyProtection="1">
      <alignment horizontal="right" vertical="center"/>
    </xf>
    <xf numFmtId="4" fontId="14" fillId="0" borderId="26" xfId="0" applyNumberFormat="1" applyFont="1" applyBorder="1" applyAlignment="1" applyProtection="1">
      <alignment horizontal="right" vertical="center"/>
    </xf>
    <xf numFmtId="4" fontId="14" fillId="0" borderId="16" xfId="0" applyNumberFormat="1" applyFont="1" applyBorder="1" applyAlignment="1" applyProtection="1">
      <alignment horizontal="right" vertical="center"/>
    </xf>
    <xf numFmtId="0" fontId="13" fillId="0" borderId="39" xfId="0" applyFont="1" applyBorder="1" applyAlignment="1" applyProtection="1">
      <alignment vertical="center"/>
    </xf>
    <xf numFmtId="0" fontId="13" fillId="0" borderId="22" xfId="0" applyFont="1" applyBorder="1" applyAlignment="1" applyProtection="1">
      <alignment vertical="center"/>
    </xf>
    <xf numFmtId="0" fontId="13" fillId="0" borderId="23" xfId="0" applyFont="1" applyBorder="1" applyAlignment="1" applyProtection="1">
      <alignment horizontal="center" vertical="center"/>
    </xf>
    <xf numFmtId="0" fontId="13" fillId="0" borderId="24" xfId="0" applyFont="1" applyBorder="1" applyAlignment="1" applyProtection="1">
      <alignment horizontal="right" vertical="center"/>
    </xf>
    <xf numFmtId="0" fontId="13" fillId="0" borderId="24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vertical="center"/>
    </xf>
    <xf numFmtId="49" fontId="13" fillId="0" borderId="40" xfId="0" applyNumberFormat="1" applyFont="1" applyBorder="1" applyAlignment="1" applyProtection="1">
      <alignment horizontal="left" vertical="center" wrapText="1"/>
    </xf>
    <xf numFmtId="49" fontId="13" fillId="0" borderId="29" xfId="0" applyNumberFormat="1" applyFont="1" applyBorder="1" applyAlignment="1" applyProtection="1">
      <alignment horizontal="center" vertical="center" wrapText="1"/>
    </xf>
    <xf numFmtId="49" fontId="13" fillId="0" borderId="20" xfId="0" applyNumberFormat="1" applyFont="1" applyBorder="1" applyAlignment="1" applyProtection="1">
      <alignment horizontal="center" vertical="center"/>
    </xf>
    <xf numFmtId="4" fontId="13" fillId="0" borderId="21" xfId="0" applyNumberFormat="1" applyFont="1" applyBorder="1" applyAlignment="1" applyProtection="1">
      <alignment horizontal="right" vertical="center"/>
    </xf>
    <xf numFmtId="4" fontId="13" fillId="0" borderId="20" xfId="0" applyNumberFormat="1" applyFont="1" applyBorder="1" applyAlignment="1" applyProtection="1">
      <alignment horizontal="right" vertical="center"/>
    </xf>
    <xf numFmtId="4" fontId="13" fillId="0" borderId="32" xfId="0" applyNumberFormat="1" applyFont="1" applyBorder="1" applyAlignment="1" applyProtection="1">
      <alignment horizontal="right" vertical="center"/>
    </xf>
    <xf numFmtId="165" fontId="13" fillId="0" borderId="40" xfId="0" applyNumberFormat="1" applyFont="1" applyBorder="1" applyAlignment="1" applyProtection="1">
      <alignment horizontal="left" vertical="center" wrapText="1"/>
    </xf>
    <xf numFmtId="0" fontId="13" fillId="0" borderId="6" xfId="0" applyFont="1" applyBorder="1" applyAlignment="1" applyProtection="1">
      <alignment vertical="center"/>
    </xf>
    <xf numFmtId="0" fontId="13" fillId="0" borderId="41" xfId="0" applyFont="1" applyBorder="1" applyAlignment="1" applyProtection="1">
      <alignment vertical="center"/>
    </xf>
    <xf numFmtId="0" fontId="13" fillId="0" borderId="41" xfId="0" applyFont="1" applyBorder="1" applyAlignment="1" applyProtection="1">
      <alignment horizontal="center" vertical="center"/>
    </xf>
    <xf numFmtId="0" fontId="13" fillId="0" borderId="41" xfId="0" applyFont="1" applyBorder="1" applyAlignment="1" applyProtection="1">
      <alignment horizontal="right" vertical="center"/>
    </xf>
    <xf numFmtId="49" fontId="13" fillId="0" borderId="32" xfId="0" applyNumberFormat="1" applyFont="1" applyBorder="1" applyAlignment="1" applyProtection="1">
      <alignment horizontal="left" vertical="center" wrapText="1"/>
    </xf>
    <xf numFmtId="49" fontId="13" fillId="0" borderId="42" xfId="0" applyNumberFormat="1" applyFont="1" applyBorder="1" applyAlignment="1" applyProtection="1">
      <alignment horizontal="center" vertical="center" wrapText="1"/>
    </xf>
    <xf numFmtId="49" fontId="13" fillId="0" borderId="43" xfId="0" applyNumberFormat="1" applyFont="1" applyBorder="1" applyAlignment="1" applyProtection="1">
      <alignment horizontal="center" vertical="center"/>
    </xf>
    <xf numFmtId="4" fontId="13" fillId="0" borderId="44" xfId="0" applyNumberFormat="1" applyFont="1" applyBorder="1" applyAlignment="1" applyProtection="1">
      <alignment horizontal="right" vertical="center"/>
    </xf>
    <xf numFmtId="4" fontId="13" fillId="0" borderId="45" xfId="0" applyNumberFormat="1" applyFont="1" applyBorder="1" applyAlignment="1" applyProtection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3</xdr:col>
      <xdr:colOff>0</xdr:colOff>
      <xdr:row>22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9086850"/>
          <a:ext cx="171450" cy="0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1</xdr:col>
      <xdr:colOff>10558</xdr:colOff>
      <xdr:row>23</xdr:row>
      <xdr:rowOff>80234</xdr:rowOff>
    </xdr:from>
    <xdr:to>
      <xdr:col>2</xdr:col>
      <xdr:colOff>48602</xdr:colOff>
      <xdr:row>25</xdr:row>
      <xdr:rowOff>150719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67708" y="8128859"/>
          <a:ext cx="95194" cy="822960"/>
          <a:chOff x="404" y="1"/>
          <a:chExt cx="568" cy="204"/>
        </a:xfrm>
      </xdr:grpSpPr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18" name="Group 17"/>
        <xdr:cNvGrpSpPr>
          <a:grpSpLocks/>
        </xdr:cNvGrpSpPr>
      </xdr:nvGrpSpPr>
      <xdr:grpSpPr bwMode="auto">
        <a:xfrm>
          <a:off x="0" y="9648825"/>
          <a:ext cx="171450" cy="762000"/>
          <a:chOff x="0" y="0"/>
          <a:chExt cx="1023" cy="255"/>
        </a:xfrm>
      </xdr:grpSpPr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22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20</xdr:row>
      <xdr:rowOff>0</xdr:rowOff>
    </xdr:from>
    <xdr:to>
      <xdr:col>3</xdr:col>
      <xdr:colOff>0</xdr:colOff>
      <xdr:row>22</xdr:row>
      <xdr:rowOff>47625</xdr:rowOff>
    </xdr:to>
    <xdr:grpSp>
      <xdr:nvGrpSpPr>
        <xdr:cNvPr id="26" name="Group 1"/>
        <xdr:cNvGrpSpPr>
          <a:grpSpLocks/>
        </xdr:cNvGrpSpPr>
      </xdr:nvGrpSpPr>
      <xdr:grpSpPr bwMode="auto">
        <a:xfrm>
          <a:off x="0" y="9086850"/>
          <a:ext cx="171450" cy="0"/>
          <a:chOff x="0" y="0"/>
          <a:chExt cx="1023" cy="255"/>
        </a:xfrm>
      </xdr:grpSpPr>
      <xdr:sp macro="" textlink="">
        <xdr:nvSpPr>
          <xdr:cNvPr id="27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8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9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2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168</xdr:colOff>
      <xdr:row>23</xdr:row>
      <xdr:rowOff>78777</xdr:rowOff>
    </xdr:from>
    <xdr:to>
      <xdr:col>2</xdr:col>
      <xdr:colOff>48603</xdr:colOff>
      <xdr:row>25</xdr:row>
      <xdr:rowOff>99732</xdr:rowOff>
    </xdr:to>
    <xdr:grpSp>
      <xdr:nvGrpSpPr>
        <xdr:cNvPr id="34" name="Group 9"/>
        <xdr:cNvGrpSpPr>
          <a:grpSpLocks/>
        </xdr:cNvGrpSpPr>
      </xdr:nvGrpSpPr>
      <xdr:grpSpPr bwMode="auto">
        <a:xfrm>
          <a:off x="168" y="8127402"/>
          <a:ext cx="162735" cy="773430"/>
          <a:chOff x="1" y="1"/>
          <a:chExt cx="971" cy="204"/>
        </a:xfrm>
      </xdr:grpSpPr>
      <xdr:sp macro="" textlink="">
        <xdr:nvSpPr>
          <xdr:cNvPr id="35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6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7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</a:t>
            </a:r>
          </a:p>
        </xdr:txBody>
      </xdr:sp>
      <xdr:sp macro="" textlink="">
        <xdr:nvSpPr>
          <xdr:cNvPr id="38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9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0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41" name="Group 17"/>
        <xdr:cNvGrpSpPr>
          <a:grpSpLocks/>
        </xdr:cNvGrpSpPr>
      </xdr:nvGrpSpPr>
      <xdr:grpSpPr bwMode="auto">
        <a:xfrm>
          <a:off x="0" y="9648825"/>
          <a:ext cx="171450" cy="762000"/>
          <a:chOff x="0" y="0"/>
          <a:chExt cx="1023" cy="255"/>
        </a:xfrm>
      </xdr:grpSpPr>
      <xdr:sp macro="" textlink="">
        <xdr:nvSpPr>
          <xdr:cNvPr id="42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3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44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5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6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7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8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20</xdr:row>
      <xdr:rowOff>0</xdr:rowOff>
    </xdr:from>
    <xdr:to>
      <xdr:col>3</xdr:col>
      <xdr:colOff>0</xdr:colOff>
      <xdr:row>22</xdr:row>
      <xdr:rowOff>47625</xdr:rowOff>
    </xdr:to>
    <xdr:grpSp>
      <xdr:nvGrpSpPr>
        <xdr:cNvPr id="49" name="Group 1"/>
        <xdr:cNvGrpSpPr>
          <a:grpSpLocks/>
        </xdr:cNvGrpSpPr>
      </xdr:nvGrpSpPr>
      <xdr:grpSpPr bwMode="auto">
        <a:xfrm>
          <a:off x="0" y="9086850"/>
          <a:ext cx="171450" cy="0"/>
          <a:chOff x="0" y="0"/>
          <a:chExt cx="1023" cy="255"/>
        </a:xfrm>
      </xdr:grpSpPr>
      <xdr:sp macro="" textlink="">
        <xdr:nvSpPr>
          <xdr:cNvPr id="50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51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2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53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4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5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56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168</xdr:colOff>
      <xdr:row>23</xdr:row>
      <xdr:rowOff>78777</xdr:rowOff>
    </xdr:from>
    <xdr:to>
      <xdr:col>2</xdr:col>
      <xdr:colOff>48603</xdr:colOff>
      <xdr:row>25</xdr:row>
      <xdr:rowOff>99732</xdr:rowOff>
    </xdr:to>
    <xdr:grpSp>
      <xdr:nvGrpSpPr>
        <xdr:cNvPr id="57" name="Group 9"/>
        <xdr:cNvGrpSpPr>
          <a:grpSpLocks/>
        </xdr:cNvGrpSpPr>
      </xdr:nvGrpSpPr>
      <xdr:grpSpPr bwMode="auto">
        <a:xfrm>
          <a:off x="168" y="8127402"/>
          <a:ext cx="162735" cy="773430"/>
          <a:chOff x="1" y="1"/>
          <a:chExt cx="971" cy="204"/>
        </a:xfrm>
      </xdr:grpSpPr>
      <xdr:sp macro="" textlink="">
        <xdr:nvSpPr>
          <xdr:cNvPr id="58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59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1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2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63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5"/>
  <sheetViews>
    <sheetView showGridLines="0" tabSelected="1" view="pageBreakPreview" zoomScale="50" zoomScaleNormal="80" zoomScaleSheetLayoutView="50" workbookViewId="0">
      <selection activeCell="A24" sqref="A24"/>
    </sheetView>
  </sheetViews>
  <sheetFormatPr defaultRowHeight="12.75" customHeight="1" x14ac:dyDescent="0.4"/>
  <cols>
    <col min="1" max="1" width="103.5703125" style="23" customWidth="1"/>
    <col min="2" max="2" width="13.28515625" style="24" customWidth="1"/>
    <col min="3" max="3" width="49.42578125" style="23" customWidth="1"/>
    <col min="4" max="4" width="42.28515625" style="23" customWidth="1"/>
    <col min="5" max="5" width="41.42578125" style="70" customWidth="1"/>
    <col min="6" max="6" width="42.85546875" style="23" customWidth="1"/>
  </cols>
  <sheetData>
    <row r="1" spans="1:6" s="26" customFormat="1" ht="24.75" customHeight="1" x14ac:dyDescent="0.2">
      <c r="A1" s="72"/>
      <c r="B1" s="72"/>
      <c r="C1" s="72"/>
      <c r="D1" s="72"/>
      <c r="E1" s="66"/>
      <c r="F1" s="25"/>
    </row>
    <row r="2" spans="1:6" s="26" customFormat="1" ht="33" customHeight="1" thickBot="1" x14ac:dyDescent="0.25">
      <c r="A2" s="71" t="s">
        <v>0</v>
      </c>
      <c r="B2" s="71"/>
      <c r="C2" s="71"/>
      <c r="D2" s="71"/>
      <c r="E2" s="27"/>
      <c r="F2" s="55" t="s">
        <v>1</v>
      </c>
    </row>
    <row r="3" spans="1:6" s="26" customFormat="1" ht="30.75" x14ac:dyDescent="0.2">
      <c r="A3" s="28"/>
      <c r="B3" s="5"/>
      <c r="C3" s="28"/>
      <c r="D3" s="28"/>
      <c r="E3" s="29" t="s">
        <v>2</v>
      </c>
      <c r="F3" s="56" t="s">
        <v>3</v>
      </c>
    </row>
    <row r="4" spans="1:6" s="26" customFormat="1" ht="30.75" x14ac:dyDescent="0.2">
      <c r="A4" s="73" t="s">
        <v>383</v>
      </c>
      <c r="B4" s="73"/>
      <c r="C4" s="73"/>
      <c r="D4" s="73"/>
      <c r="E4" s="27" t="s">
        <v>4</v>
      </c>
      <c r="F4" s="57">
        <v>44958</v>
      </c>
    </row>
    <row r="5" spans="1:6" s="26" customFormat="1" ht="30.75" x14ac:dyDescent="0.2">
      <c r="A5" s="30"/>
      <c r="B5" s="6"/>
      <c r="C5" s="30"/>
      <c r="D5" s="30"/>
      <c r="E5" s="27" t="s">
        <v>6</v>
      </c>
      <c r="F5" s="58" t="s">
        <v>16</v>
      </c>
    </row>
    <row r="6" spans="1:6" s="26" customFormat="1" ht="73.5" customHeight="1" x14ac:dyDescent="0.2">
      <c r="A6" s="46" t="s">
        <v>7</v>
      </c>
      <c r="B6" s="74" t="s">
        <v>13</v>
      </c>
      <c r="C6" s="75"/>
      <c r="D6" s="75"/>
      <c r="E6" s="27" t="s">
        <v>8</v>
      </c>
      <c r="F6" s="58" t="s">
        <v>17</v>
      </c>
    </row>
    <row r="7" spans="1:6" s="26" customFormat="1" ht="72" customHeight="1" x14ac:dyDescent="0.2">
      <c r="A7" s="47" t="s">
        <v>9</v>
      </c>
      <c r="B7" s="76" t="s">
        <v>14</v>
      </c>
      <c r="C7" s="76"/>
      <c r="D7" s="76"/>
      <c r="E7" s="27" t="s">
        <v>10</v>
      </c>
      <c r="F7" s="59" t="s">
        <v>18</v>
      </c>
    </row>
    <row r="8" spans="1:6" s="26" customFormat="1" ht="32.25" customHeight="1" x14ac:dyDescent="0.2">
      <c r="A8" s="46" t="s">
        <v>373</v>
      </c>
      <c r="B8" s="48"/>
      <c r="C8" s="46"/>
      <c r="D8" s="61"/>
      <c r="E8" s="27"/>
      <c r="F8" s="58"/>
    </row>
    <row r="9" spans="1:6" s="26" customFormat="1" ht="31.5" thickBot="1" x14ac:dyDescent="0.25">
      <c r="A9" s="46" t="s">
        <v>15</v>
      </c>
      <c r="B9" s="48"/>
      <c r="C9" s="49"/>
      <c r="D9" s="61"/>
      <c r="E9" s="27" t="s">
        <v>11</v>
      </c>
      <c r="F9" s="60" t="s">
        <v>12</v>
      </c>
    </row>
    <row r="10" spans="1:6" s="26" customFormat="1" ht="42.75" customHeight="1" thickBot="1" x14ac:dyDescent="0.25">
      <c r="A10" s="71" t="s">
        <v>19</v>
      </c>
      <c r="B10" s="71"/>
      <c r="C10" s="71"/>
      <c r="D10" s="71"/>
      <c r="E10" s="31"/>
      <c r="F10" s="32"/>
    </row>
    <row r="11" spans="1:6" ht="4.1500000000000004" customHeight="1" x14ac:dyDescent="0.2">
      <c r="A11" s="83" t="s">
        <v>20</v>
      </c>
      <c r="B11" s="77" t="s">
        <v>21</v>
      </c>
      <c r="C11" s="77" t="s">
        <v>22</v>
      </c>
      <c r="D11" s="80" t="s">
        <v>23</v>
      </c>
      <c r="E11" s="89" t="s">
        <v>24</v>
      </c>
      <c r="F11" s="86" t="s">
        <v>25</v>
      </c>
    </row>
    <row r="12" spans="1:6" ht="3.6" customHeight="1" x14ac:dyDescent="0.2">
      <c r="A12" s="84"/>
      <c r="B12" s="78"/>
      <c r="C12" s="78"/>
      <c r="D12" s="81"/>
      <c r="E12" s="90"/>
      <c r="F12" s="87"/>
    </row>
    <row r="13" spans="1:6" ht="3" customHeight="1" x14ac:dyDescent="0.2">
      <c r="A13" s="84"/>
      <c r="B13" s="78"/>
      <c r="C13" s="78"/>
      <c r="D13" s="81"/>
      <c r="E13" s="90"/>
      <c r="F13" s="87"/>
    </row>
    <row r="14" spans="1:6" ht="3" customHeight="1" x14ac:dyDescent="0.2">
      <c r="A14" s="84"/>
      <c r="B14" s="78"/>
      <c r="C14" s="78"/>
      <c r="D14" s="81"/>
      <c r="E14" s="90"/>
      <c r="F14" s="87"/>
    </row>
    <row r="15" spans="1:6" ht="3" customHeight="1" x14ac:dyDescent="0.2">
      <c r="A15" s="84"/>
      <c r="B15" s="78"/>
      <c r="C15" s="78"/>
      <c r="D15" s="81"/>
      <c r="E15" s="90"/>
      <c r="F15" s="87"/>
    </row>
    <row r="16" spans="1:6" ht="3" customHeight="1" x14ac:dyDescent="0.2">
      <c r="A16" s="84"/>
      <c r="B16" s="78"/>
      <c r="C16" s="78"/>
      <c r="D16" s="81"/>
      <c r="E16" s="90"/>
      <c r="F16" s="87"/>
    </row>
    <row r="17" spans="1:6" s="45" customFormat="1" ht="76.5" customHeight="1" x14ac:dyDescent="0.4">
      <c r="A17" s="85"/>
      <c r="B17" s="79"/>
      <c r="C17" s="79"/>
      <c r="D17" s="82"/>
      <c r="E17" s="91"/>
      <c r="F17" s="88"/>
    </row>
    <row r="18" spans="1:6" ht="36" customHeight="1" thickBot="1" x14ac:dyDescent="0.25">
      <c r="A18" s="7">
        <v>1</v>
      </c>
      <c r="B18" s="8">
        <v>2</v>
      </c>
      <c r="C18" s="9">
        <v>3</v>
      </c>
      <c r="D18" s="62" t="s">
        <v>26</v>
      </c>
      <c r="E18" s="67" t="s">
        <v>27</v>
      </c>
      <c r="F18" s="10" t="s">
        <v>28</v>
      </c>
    </row>
    <row r="19" spans="1:6" ht="36" customHeight="1" x14ac:dyDescent="0.2">
      <c r="A19" s="38" t="s">
        <v>29</v>
      </c>
      <c r="B19" s="11" t="s">
        <v>30</v>
      </c>
      <c r="C19" s="12" t="s">
        <v>31</v>
      </c>
      <c r="D19" s="50">
        <f>D21+D191</f>
        <v>568108000</v>
      </c>
      <c r="E19" s="64">
        <f>E21+E191</f>
        <v>7964289.2599999998</v>
      </c>
      <c r="F19" s="50">
        <f>IF(OR(D19="-",IF(E19="-",0,E19)&gt;=IF(D19="-",0,D19)),"-",IF(D19="-",0,D19)-IF(E19="-",0,E19))</f>
        <v>560143710.74000001</v>
      </c>
    </row>
    <row r="20" spans="1:6" s="1" customFormat="1" ht="36.75" customHeight="1" x14ac:dyDescent="0.2">
      <c r="A20" s="38" t="s">
        <v>32</v>
      </c>
      <c r="B20" s="13"/>
      <c r="C20" s="14"/>
      <c r="D20" s="63"/>
      <c r="E20" s="68"/>
      <c r="F20" s="33"/>
    </row>
    <row r="21" spans="1:6" s="1" customFormat="1" ht="41.25" customHeight="1" x14ac:dyDescent="0.2">
      <c r="A21" s="38" t="s">
        <v>33</v>
      </c>
      <c r="B21" s="15" t="s">
        <v>30</v>
      </c>
      <c r="C21" s="34" t="s">
        <v>34</v>
      </c>
      <c r="D21" s="64">
        <f>D22+D55+D78+D116+D132+D136+D154+D178+D65</f>
        <v>157481700</v>
      </c>
      <c r="E21" s="64">
        <f>E22+E55+E78+E116+E132+E136+E154+E178+E65+E112</f>
        <v>4920441.05</v>
      </c>
      <c r="F21" s="51">
        <f t="shared" ref="F21:F78" si="0">IF(OR(D21="-",IF(E21="-",0,E21)&gt;=IF(D21="-",0,D21)),"-",IF(D21="-",0,D21)-IF(E21="-",0,E21))</f>
        <v>152561258.94999999</v>
      </c>
    </row>
    <row r="22" spans="1:6" s="1" customFormat="1" ht="35.25" customHeight="1" x14ac:dyDescent="0.2">
      <c r="A22" s="38" t="s">
        <v>35</v>
      </c>
      <c r="B22" s="16" t="s">
        <v>30</v>
      </c>
      <c r="C22" s="35" t="s">
        <v>156</v>
      </c>
      <c r="D22" s="52">
        <f>D23</f>
        <v>76812500</v>
      </c>
      <c r="E22" s="52">
        <f>E23</f>
        <v>2865567.97</v>
      </c>
      <c r="F22" s="53">
        <f t="shared" si="0"/>
        <v>73946932.030000001</v>
      </c>
    </row>
    <row r="23" spans="1:6" s="1" customFormat="1" ht="45" customHeight="1" x14ac:dyDescent="0.2">
      <c r="A23" s="38" t="s">
        <v>36</v>
      </c>
      <c r="B23" s="16" t="s">
        <v>30</v>
      </c>
      <c r="C23" s="35" t="s">
        <v>157</v>
      </c>
      <c r="D23" s="65">
        <f>FIO+D32</f>
        <v>76812500</v>
      </c>
      <c r="E23" s="52">
        <f>E24+E32+E40+E45+E47+E50+E53</f>
        <v>2865567.97</v>
      </c>
      <c r="F23" s="53">
        <f t="shared" si="0"/>
        <v>73946932.030000001</v>
      </c>
    </row>
    <row r="24" spans="1:6" s="1" customFormat="1" ht="231" customHeight="1" x14ac:dyDescent="0.2">
      <c r="A24" s="38" t="s">
        <v>37</v>
      </c>
      <c r="B24" s="16" t="s">
        <v>30</v>
      </c>
      <c r="C24" s="35" t="s">
        <v>158</v>
      </c>
      <c r="D24" s="65">
        <v>76044400</v>
      </c>
      <c r="E24" s="52">
        <f>E25+E26+E27+E28</f>
        <v>2512825.16</v>
      </c>
      <c r="F24" s="53">
        <f t="shared" si="0"/>
        <v>73531574.840000004</v>
      </c>
    </row>
    <row r="25" spans="1:6" s="1" customFormat="1" ht="308.25" customHeight="1" x14ac:dyDescent="0.2">
      <c r="A25" s="39" t="s">
        <v>38</v>
      </c>
      <c r="B25" s="16" t="s">
        <v>30</v>
      </c>
      <c r="C25" s="35" t="s">
        <v>159</v>
      </c>
      <c r="D25" s="65" t="s">
        <v>39</v>
      </c>
      <c r="E25" s="52">
        <v>2508340.92</v>
      </c>
      <c r="F25" s="53" t="str">
        <f t="shared" si="0"/>
        <v>-</v>
      </c>
    </row>
    <row r="26" spans="1:6" s="1" customFormat="1" ht="258.75" hidden="1" customHeight="1" x14ac:dyDescent="0.2">
      <c r="A26" s="39" t="s">
        <v>40</v>
      </c>
      <c r="B26" s="16" t="s">
        <v>30</v>
      </c>
      <c r="C26" s="35" t="s">
        <v>160</v>
      </c>
      <c r="D26" s="65" t="s">
        <v>39</v>
      </c>
      <c r="E26" s="52">
        <v>0</v>
      </c>
      <c r="F26" s="53" t="str">
        <f t="shared" si="0"/>
        <v>-</v>
      </c>
    </row>
    <row r="27" spans="1:6" s="1" customFormat="1" ht="309" customHeight="1" x14ac:dyDescent="0.2">
      <c r="A27" s="39" t="s">
        <v>41</v>
      </c>
      <c r="B27" s="16" t="s">
        <v>30</v>
      </c>
      <c r="C27" s="35" t="s">
        <v>161</v>
      </c>
      <c r="D27" s="65" t="s">
        <v>39</v>
      </c>
      <c r="E27" s="52">
        <v>4484.24</v>
      </c>
      <c r="F27" s="53" t="str">
        <f t="shared" si="0"/>
        <v>-</v>
      </c>
    </row>
    <row r="28" spans="1:6" s="1" customFormat="1" ht="254.25" hidden="1" customHeight="1" x14ac:dyDescent="0.2">
      <c r="A28" s="39" t="s">
        <v>140</v>
      </c>
      <c r="B28" s="16" t="s">
        <v>30</v>
      </c>
      <c r="C28" s="35" t="s">
        <v>162</v>
      </c>
      <c r="D28" s="65" t="s">
        <v>39</v>
      </c>
      <c r="E28" s="52">
        <v>0</v>
      </c>
      <c r="F28" s="53" t="str">
        <f t="shared" si="0"/>
        <v>-</v>
      </c>
    </row>
    <row r="29" spans="1:6" s="2" customFormat="1" ht="71.45" hidden="1" customHeight="1" x14ac:dyDescent="0.2">
      <c r="A29" s="40" t="s">
        <v>148</v>
      </c>
      <c r="B29" s="17" t="s">
        <v>30</v>
      </c>
      <c r="C29" s="36" t="s">
        <v>162</v>
      </c>
      <c r="D29" s="52" t="s">
        <v>39</v>
      </c>
      <c r="E29" s="52">
        <v>0</v>
      </c>
      <c r="F29" s="54" t="str">
        <f t="shared" si="0"/>
        <v>-</v>
      </c>
    </row>
    <row r="30" spans="1:6" s="2" customFormat="1" ht="71.45" hidden="1" customHeight="1" x14ac:dyDescent="0.2">
      <c r="A30" s="40"/>
      <c r="B30" s="17"/>
      <c r="C30" s="35" t="s">
        <v>162</v>
      </c>
      <c r="D30" s="65" t="s">
        <v>39</v>
      </c>
      <c r="E30" s="52">
        <v>0</v>
      </c>
      <c r="F30" s="54" t="str">
        <f t="shared" si="0"/>
        <v>-</v>
      </c>
    </row>
    <row r="31" spans="1:6" s="2" customFormat="1" ht="90" hidden="1" customHeight="1" x14ac:dyDescent="0.2">
      <c r="A31" s="39" t="s">
        <v>148</v>
      </c>
      <c r="B31" s="16" t="s">
        <v>30</v>
      </c>
      <c r="C31" s="35" t="s">
        <v>162</v>
      </c>
      <c r="D31" s="65" t="s">
        <v>39</v>
      </c>
      <c r="E31" s="52">
        <v>-3.43</v>
      </c>
      <c r="F31" s="54" t="str">
        <f t="shared" si="0"/>
        <v>-</v>
      </c>
    </row>
    <row r="32" spans="1:6" s="1" customFormat="1" ht="316.5" customHeight="1" x14ac:dyDescent="0.2">
      <c r="A32" s="39" t="s">
        <v>42</v>
      </c>
      <c r="B32" s="16" t="s">
        <v>30</v>
      </c>
      <c r="C32" s="35" t="s">
        <v>163</v>
      </c>
      <c r="D32" s="65">
        <v>768100</v>
      </c>
      <c r="E32" s="52">
        <f>E33+E34+E35+E36+E37+E38+E39</f>
        <v>30758.29</v>
      </c>
      <c r="F32" s="53">
        <f t="shared" si="0"/>
        <v>737341.71</v>
      </c>
    </row>
    <row r="33" spans="1:6" s="1" customFormat="1" ht="409.5" customHeight="1" x14ac:dyDescent="0.2">
      <c r="A33" s="39" t="s">
        <v>43</v>
      </c>
      <c r="B33" s="16" t="s">
        <v>30</v>
      </c>
      <c r="C33" s="35" t="s">
        <v>164</v>
      </c>
      <c r="D33" s="65"/>
      <c r="E33" s="52">
        <v>30758.29</v>
      </c>
      <c r="F33" s="53" t="str">
        <f t="shared" si="0"/>
        <v>-</v>
      </c>
    </row>
    <row r="34" spans="1:6" s="1" customFormat="1" ht="342.75" hidden="1" customHeight="1" x14ac:dyDescent="0.2">
      <c r="A34" s="39" t="s">
        <v>44</v>
      </c>
      <c r="B34" s="16" t="s">
        <v>30</v>
      </c>
      <c r="C34" s="35" t="s">
        <v>165</v>
      </c>
      <c r="D34" s="65" t="s">
        <v>39</v>
      </c>
      <c r="E34" s="52">
        <v>0</v>
      </c>
      <c r="F34" s="53" t="str">
        <f t="shared" si="0"/>
        <v>-</v>
      </c>
    </row>
    <row r="35" spans="1:6" s="1" customFormat="1" ht="369" hidden="1" x14ac:dyDescent="0.2">
      <c r="A35" s="39" t="s">
        <v>45</v>
      </c>
      <c r="B35" s="16" t="s">
        <v>30</v>
      </c>
      <c r="C35" s="35" t="s">
        <v>166</v>
      </c>
      <c r="D35" s="65" t="s">
        <v>39</v>
      </c>
      <c r="E35" s="52">
        <v>0</v>
      </c>
      <c r="F35" s="53" t="str">
        <f t="shared" si="0"/>
        <v>-</v>
      </c>
    </row>
    <row r="36" spans="1:6" s="1" customFormat="1" ht="95.45" hidden="1" customHeight="1" x14ac:dyDescent="0.2">
      <c r="A36" s="39" t="s">
        <v>147</v>
      </c>
      <c r="B36" s="16"/>
      <c r="C36" s="35" t="s">
        <v>146</v>
      </c>
      <c r="D36" s="65" t="s">
        <v>39</v>
      </c>
      <c r="E36" s="52">
        <v>0</v>
      </c>
      <c r="F36" s="53"/>
    </row>
    <row r="37" spans="1:6" s="2" customFormat="1" ht="155.44999999999999" hidden="1" customHeight="1" x14ac:dyDescent="0.2">
      <c r="A37" s="40" t="s">
        <v>308</v>
      </c>
      <c r="B37" s="17" t="s">
        <v>30</v>
      </c>
      <c r="C37" s="36" t="s">
        <v>166</v>
      </c>
      <c r="D37" s="52" t="s">
        <v>39</v>
      </c>
      <c r="E37" s="52">
        <v>0</v>
      </c>
      <c r="F37" s="54" t="s">
        <v>39</v>
      </c>
    </row>
    <row r="38" spans="1:6" s="2" customFormat="1" ht="390.75" hidden="1" customHeight="1" x14ac:dyDescent="0.2">
      <c r="A38" s="40" t="s">
        <v>45</v>
      </c>
      <c r="B38" s="17" t="s">
        <v>30</v>
      </c>
      <c r="C38" s="36" t="s">
        <v>166</v>
      </c>
      <c r="D38" s="52" t="s">
        <v>39</v>
      </c>
      <c r="E38" s="52">
        <v>0</v>
      </c>
      <c r="F38" s="54"/>
    </row>
    <row r="39" spans="1:6" s="2" customFormat="1" ht="313.5" hidden="1" customHeight="1" x14ac:dyDescent="0.2">
      <c r="A39" s="40" t="s">
        <v>343</v>
      </c>
      <c r="B39" s="17" t="s">
        <v>30</v>
      </c>
      <c r="C39" s="36" t="s">
        <v>344</v>
      </c>
      <c r="D39" s="52" t="s">
        <v>39</v>
      </c>
      <c r="E39" s="52">
        <v>0</v>
      </c>
      <c r="F39" s="54"/>
    </row>
    <row r="40" spans="1:6" s="1" customFormat="1" ht="154.5" customHeight="1" x14ac:dyDescent="0.2">
      <c r="A40" s="38" t="s">
        <v>46</v>
      </c>
      <c r="B40" s="16" t="s">
        <v>30</v>
      </c>
      <c r="C40" s="35" t="s">
        <v>167</v>
      </c>
      <c r="D40" s="65" t="s">
        <v>39</v>
      </c>
      <c r="E40" s="52">
        <f>E41+E42+E43+E44</f>
        <v>-34014.160000000003</v>
      </c>
      <c r="F40" s="53" t="str">
        <f t="shared" si="0"/>
        <v>-</v>
      </c>
    </row>
    <row r="41" spans="1:6" s="1" customFormat="1" ht="216" customHeight="1" x14ac:dyDescent="0.2">
      <c r="A41" s="38" t="s">
        <v>47</v>
      </c>
      <c r="B41" s="16" t="s">
        <v>30</v>
      </c>
      <c r="C41" s="35" t="s">
        <v>168</v>
      </c>
      <c r="D41" s="65" t="s">
        <v>39</v>
      </c>
      <c r="E41" s="52">
        <v>-34056.5</v>
      </c>
      <c r="F41" s="53" t="str">
        <f t="shared" si="0"/>
        <v>-</v>
      </c>
    </row>
    <row r="42" spans="1:6" s="1" customFormat="1" ht="148.5" hidden="1" customHeight="1" x14ac:dyDescent="0.2">
      <c r="A42" s="38" t="s">
        <v>48</v>
      </c>
      <c r="B42" s="16" t="s">
        <v>30</v>
      </c>
      <c r="C42" s="35" t="s">
        <v>169</v>
      </c>
      <c r="D42" s="65" t="s">
        <v>39</v>
      </c>
      <c r="E42" s="52">
        <v>0</v>
      </c>
      <c r="F42" s="53" t="str">
        <f t="shared" si="0"/>
        <v>-</v>
      </c>
    </row>
    <row r="43" spans="1:6" s="1" customFormat="1" ht="229.5" customHeight="1" x14ac:dyDescent="0.2">
      <c r="A43" s="38" t="s">
        <v>49</v>
      </c>
      <c r="B43" s="16" t="s">
        <v>30</v>
      </c>
      <c r="C43" s="35" t="s">
        <v>170</v>
      </c>
      <c r="D43" s="65" t="s">
        <v>39</v>
      </c>
      <c r="E43" s="52">
        <v>42.34</v>
      </c>
      <c r="F43" s="53" t="str">
        <f t="shared" si="0"/>
        <v>-</v>
      </c>
    </row>
    <row r="44" spans="1:6" s="1" customFormat="1" ht="162.75" hidden="1" customHeight="1" x14ac:dyDescent="0.2">
      <c r="A44" s="38" t="s">
        <v>50</v>
      </c>
      <c r="B44" s="16" t="s">
        <v>30</v>
      </c>
      <c r="C44" s="35" t="s">
        <v>171</v>
      </c>
      <c r="D44" s="65" t="s">
        <v>39</v>
      </c>
      <c r="E44" s="52">
        <v>0</v>
      </c>
      <c r="F44" s="53" t="str">
        <f t="shared" si="0"/>
        <v>-</v>
      </c>
    </row>
    <row r="45" spans="1:6" s="2" customFormat="1" ht="159.75" hidden="1" customHeight="1" x14ac:dyDescent="0.2">
      <c r="A45" s="41" t="s">
        <v>141</v>
      </c>
      <c r="B45" s="17" t="s">
        <v>30</v>
      </c>
      <c r="C45" s="36" t="s">
        <v>172</v>
      </c>
      <c r="D45" s="52" t="s">
        <v>39</v>
      </c>
      <c r="E45" s="52">
        <f>E46</f>
        <v>0</v>
      </c>
      <c r="F45" s="54"/>
    </row>
    <row r="46" spans="1:6" s="2" customFormat="1" ht="237.75" hidden="1" customHeight="1" x14ac:dyDescent="0.2">
      <c r="A46" s="41" t="s">
        <v>142</v>
      </c>
      <c r="B46" s="17" t="s">
        <v>30</v>
      </c>
      <c r="C46" s="36" t="s">
        <v>173</v>
      </c>
      <c r="D46" s="52" t="s">
        <v>39</v>
      </c>
      <c r="E46" s="52">
        <v>0</v>
      </c>
      <c r="F46" s="54" t="str">
        <f t="shared" si="0"/>
        <v>-</v>
      </c>
    </row>
    <row r="47" spans="1:6" s="2" customFormat="1" ht="263.25" customHeight="1" x14ac:dyDescent="0.2">
      <c r="A47" s="41" t="s">
        <v>317</v>
      </c>
      <c r="B47" s="16" t="s">
        <v>30</v>
      </c>
      <c r="C47" s="36" t="s">
        <v>318</v>
      </c>
      <c r="D47" s="52" t="s">
        <v>39</v>
      </c>
      <c r="E47" s="52">
        <f>E48+E49</f>
        <v>293466.98</v>
      </c>
      <c r="F47" s="54" t="str">
        <f t="shared" si="0"/>
        <v>-</v>
      </c>
    </row>
    <row r="48" spans="1:6" s="2" customFormat="1" ht="373.5" customHeight="1" x14ac:dyDescent="0.2">
      <c r="A48" s="41" t="s">
        <v>319</v>
      </c>
      <c r="B48" s="16" t="s">
        <v>30</v>
      </c>
      <c r="C48" s="36" t="s">
        <v>320</v>
      </c>
      <c r="D48" s="52" t="s">
        <v>39</v>
      </c>
      <c r="E48" s="52">
        <v>293466.98</v>
      </c>
      <c r="F48" s="54" t="str">
        <f t="shared" si="0"/>
        <v>-</v>
      </c>
    </row>
    <row r="49" spans="1:6" s="2" customFormat="1" ht="300.75" hidden="1" customHeight="1" x14ac:dyDescent="0.2">
      <c r="A49" s="41" t="s">
        <v>326</v>
      </c>
      <c r="B49" s="16" t="s">
        <v>30</v>
      </c>
      <c r="C49" s="36" t="s">
        <v>327</v>
      </c>
      <c r="D49" s="52" t="s">
        <v>39</v>
      </c>
      <c r="E49" s="52">
        <v>0</v>
      </c>
      <c r="F49" s="54" t="str">
        <f t="shared" si="0"/>
        <v>-</v>
      </c>
    </row>
    <row r="50" spans="1:6" s="2" customFormat="1" ht="282.75" hidden="1" customHeight="1" x14ac:dyDescent="0.2">
      <c r="A50" s="41" t="s">
        <v>365</v>
      </c>
      <c r="B50" s="16" t="s">
        <v>30</v>
      </c>
      <c r="C50" s="36" t="s">
        <v>366</v>
      </c>
      <c r="D50" s="52" t="s">
        <v>39</v>
      </c>
      <c r="E50" s="52">
        <f>E51+E52</f>
        <v>0</v>
      </c>
      <c r="F50" s="54" t="str">
        <f t="shared" si="0"/>
        <v>-</v>
      </c>
    </row>
    <row r="51" spans="1:6" s="2" customFormat="1" ht="315.75" hidden="1" customHeight="1" x14ac:dyDescent="0.2">
      <c r="A51" s="41" t="s">
        <v>367</v>
      </c>
      <c r="B51" s="16" t="s">
        <v>30</v>
      </c>
      <c r="C51" s="36" t="s">
        <v>368</v>
      </c>
      <c r="D51" s="52" t="s">
        <v>39</v>
      </c>
      <c r="E51" s="52">
        <v>0</v>
      </c>
      <c r="F51" s="54" t="str">
        <f t="shared" si="0"/>
        <v>-</v>
      </c>
    </row>
    <row r="52" spans="1:6" s="2" customFormat="1" ht="370.5" hidden="1" customHeight="1" x14ac:dyDescent="0.2">
      <c r="A52" s="41" t="s">
        <v>369</v>
      </c>
      <c r="B52" s="16" t="s">
        <v>30</v>
      </c>
      <c r="C52" s="36" t="s">
        <v>370</v>
      </c>
      <c r="D52" s="52" t="s">
        <v>39</v>
      </c>
      <c r="E52" s="52">
        <v>0</v>
      </c>
      <c r="F52" s="54" t="str">
        <f t="shared" si="0"/>
        <v>-</v>
      </c>
    </row>
    <row r="53" spans="1:6" s="2" customFormat="1" ht="189.75" customHeight="1" x14ac:dyDescent="0.2">
      <c r="A53" s="41" t="s">
        <v>388</v>
      </c>
      <c r="B53" s="16" t="s">
        <v>30</v>
      </c>
      <c r="C53" s="36" t="s">
        <v>389</v>
      </c>
      <c r="D53" s="52" t="s">
        <v>39</v>
      </c>
      <c r="E53" s="52">
        <f>E54</f>
        <v>62531.7</v>
      </c>
      <c r="F53" s="54"/>
    </row>
    <row r="54" spans="1:6" s="2" customFormat="1" ht="276" customHeight="1" x14ac:dyDescent="0.2">
      <c r="A54" s="41" t="s">
        <v>391</v>
      </c>
      <c r="B54" s="16" t="s">
        <v>30</v>
      </c>
      <c r="C54" s="36" t="s">
        <v>390</v>
      </c>
      <c r="D54" s="52" t="s">
        <v>39</v>
      </c>
      <c r="E54" s="52">
        <v>62531.7</v>
      </c>
      <c r="F54" s="54"/>
    </row>
    <row r="55" spans="1:6" s="1" customFormat="1" ht="109.5" customHeight="1" x14ac:dyDescent="0.2">
      <c r="A55" s="38" t="s">
        <v>51</v>
      </c>
      <c r="B55" s="16" t="s">
        <v>30</v>
      </c>
      <c r="C55" s="35" t="s">
        <v>174</v>
      </c>
      <c r="D55" s="52">
        <f>D56</f>
        <v>3141000</v>
      </c>
      <c r="E55" s="52">
        <f>E56</f>
        <v>134978.22999999998</v>
      </c>
      <c r="F55" s="53">
        <f t="shared" si="0"/>
        <v>3006021.77</v>
      </c>
    </row>
    <row r="56" spans="1:6" s="1" customFormat="1" ht="114.75" customHeight="1" x14ac:dyDescent="0.2">
      <c r="A56" s="38" t="s">
        <v>52</v>
      </c>
      <c r="B56" s="16" t="s">
        <v>30</v>
      </c>
      <c r="C56" s="35" t="s">
        <v>175</v>
      </c>
      <c r="D56" s="52">
        <f>D57+D59+D61+D63</f>
        <v>3141000</v>
      </c>
      <c r="E56" s="52">
        <f>E57+E59+E61+E63</f>
        <v>134978.22999999998</v>
      </c>
      <c r="F56" s="53">
        <f t="shared" si="0"/>
        <v>3006021.77</v>
      </c>
    </row>
    <row r="57" spans="1:6" s="1" customFormat="1" ht="225" customHeight="1" x14ac:dyDescent="0.2">
      <c r="A57" s="38" t="s">
        <v>53</v>
      </c>
      <c r="B57" s="16" t="s">
        <v>30</v>
      </c>
      <c r="C57" s="35" t="s">
        <v>176</v>
      </c>
      <c r="D57" s="65">
        <f>D58</f>
        <v>1487700</v>
      </c>
      <c r="E57" s="52">
        <f>E58</f>
        <v>58668.33</v>
      </c>
      <c r="F57" s="53">
        <f t="shared" si="0"/>
        <v>1429031.67</v>
      </c>
    </row>
    <row r="58" spans="1:6" s="1" customFormat="1" ht="313.5" customHeight="1" x14ac:dyDescent="0.2">
      <c r="A58" s="39" t="s">
        <v>54</v>
      </c>
      <c r="B58" s="16" t="s">
        <v>30</v>
      </c>
      <c r="C58" s="35" t="s">
        <v>177</v>
      </c>
      <c r="D58" s="65">
        <v>1487700</v>
      </c>
      <c r="E58" s="52">
        <v>58668.33</v>
      </c>
      <c r="F58" s="53">
        <f t="shared" si="0"/>
        <v>1429031.67</v>
      </c>
    </row>
    <row r="59" spans="1:6" s="1" customFormat="1" ht="245.25" customHeight="1" x14ac:dyDescent="0.2">
      <c r="A59" s="39" t="s">
        <v>55</v>
      </c>
      <c r="B59" s="16" t="s">
        <v>30</v>
      </c>
      <c r="C59" s="35" t="s">
        <v>178</v>
      </c>
      <c r="D59" s="65">
        <f>D60</f>
        <v>10400</v>
      </c>
      <c r="E59" s="52">
        <f>E60</f>
        <v>126.28</v>
      </c>
      <c r="F59" s="53">
        <f t="shared" si="0"/>
        <v>10273.719999999999</v>
      </c>
    </row>
    <row r="60" spans="1:6" s="1" customFormat="1" ht="345.75" customHeight="1" x14ac:dyDescent="0.2">
      <c r="A60" s="39" t="s">
        <v>56</v>
      </c>
      <c r="B60" s="16" t="s">
        <v>30</v>
      </c>
      <c r="C60" s="35" t="s">
        <v>179</v>
      </c>
      <c r="D60" s="65">
        <v>10400</v>
      </c>
      <c r="E60" s="52">
        <v>126.28</v>
      </c>
      <c r="F60" s="53">
        <f t="shared" si="0"/>
        <v>10273.719999999999</v>
      </c>
    </row>
    <row r="61" spans="1:6" s="1" customFormat="1" ht="211.5" customHeight="1" x14ac:dyDescent="0.2">
      <c r="A61" s="38" t="s">
        <v>57</v>
      </c>
      <c r="B61" s="16" t="s">
        <v>30</v>
      </c>
      <c r="C61" s="35" t="s">
        <v>180</v>
      </c>
      <c r="D61" s="65">
        <f>D62</f>
        <v>1839100</v>
      </c>
      <c r="E61" s="52">
        <f>E62</f>
        <v>83154.679999999993</v>
      </c>
      <c r="F61" s="53">
        <f t="shared" si="0"/>
        <v>1755945.32</v>
      </c>
    </row>
    <row r="62" spans="1:6" s="1" customFormat="1" ht="312.75" customHeight="1" x14ac:dyDescent="0.2">
      <c r="A62" s="39" t="s">
        <v>58</v>
      </c>
      <c r="B62" s="16" t="s">
        <v>30</v>
      </c>
      <c r="C62" s="35" t="s">
        <v>181</v>
      </c>
      <c r="D62" s="65">
        <v>1839100</v>
      </c>
      <c r="E62" s="52">
        <v>83154.679999999993</v>
      </c>
      <c r="F62" s="53">
        <f t="shared" si="0"/>
        <v>1755945.32</v>
      </c>
    </row>
    <row r="63" spans="1:6" s="1" customFormat="1" ht="219" customHeight="1" x14ac:dyDescent="0.2">
      <c r="A63" s="38" t="s">
        <v>59</v>
      </c>
      <c r="B63" s="16" t="s">
        <v>30</v>
      </c>
      <c r="C63" s="35" t="s">
        <v>182</v>
      </c>
      <c r="D63" s="65">
        <f>D64</f>
        <v>-196200</v>
      </c>
      <c r="E63" s="52">
        <f>E64</f>
        <v>-6971.06</v>
      </c>
      <c r="F63" s="53" t="str">
        <f t="shared" si="0"/>
        <v>-</v>
      </c>
    </row>
    <row r="64" spans="1:6" s="1" customFormat="1" ht="300.75" customHeight="1" x14ac:dyDescent="0.2">
      <c r="A64" s="39" t="s">
        <v>60</v>
      </c>
      <c r="B64" s="16" t="s">
        <v>30</v>
      </c>
      <c r="C64" s="35" t="s">
        <v>183</v>
      </c>
      <c r="D64" s="65">
        <v>-196200</v>
      </c>
      <c r="E64" s="52">
        <v>-6971.06</v>
      </c>
      <c r="F64" s="53" t="str">
        <f t="shared" si="0"/>
        <v>-</v>
      </c>
    </row>
    <row r="65" spans="1:6" s="1" customFormat="1" ht="44.25" customHeight="1" x14ac:dyDescent="0.2">
      <c r="A65" s="38" t="s">
        <v>61</v>
      </c>
      <c r="B65" s="16" t="s">
        <v>30</v>
      </c>
      <c r="C65" s="35" t="s">
        <v>184</v>
      </c>
      <c r="D65" s="65">
        <f>D66</f>
        <v>371000</v>
      </c>
      <c r="E65" s="52">
        <f>E66</f>
        <v>0</v>
      </c>
      <c r="F65" s="53">
        <f t="shared" si="0"/>
        <v>371000</v>
      </c>
    </row>
    <row r="66" spans="1:6" s="1" customFormat="1" ht="52.5" customHeight="1" x14ac:dyDescent="0.2">
      <c r="A66" s="38" t="s">
        <v>62</v>
      </c>
      <c r="B66" s="16" t="s">
        <v>30</v>
      </c>
      <c r="C66" s="35" t="s">
        <v>185</v>
      </c>
      <c r="D66" s="65">
        <f>D67</f>
        <v>371000</v>
      </c>
      <c r="E66" s="52">
        <f>E67+E71</f>
        <v>0</v>
      </c>
      <c r="F66" s="53">
        <f t="shared" si="0"/>
        <v>371000</v>
      </c>
    </row>
    <row r="67" spans="1:6" s="1" customFormat="1" ht="53.25" customHeight="1" x14ac:dyDescent="0.2">
      <c r="A67" s="38" t="s">
        <v>62</v>
      </c>
      <c r="B67" s="16" t="s">
        <v>30</v>
      </c>
      <c r="C67" s="35" t="s">
        <v>186</v>
      </c>
      <c r="D67" s="65">
        <v>371000</v>
      </c>
      <c r="E67" s="52">
        <f>E68+E69+E70</f>
        <v>0</v>
      </c>
      <c r="F67" s="53">
        <f t="shared" si="0"/>
        <v>371000</v>
      </c>
    </row>
    <row r="68" spans="1:6" s="1" customFormat="1" ht="149.25" hidden="1" customHeight="1" x14ac:dyDescent="0.2">
      <c r="A68" s="38" t="s">
        <v>63</v>
      </c>
      <c r="B68" s="16" t="s">
        <v>30</v>
      </c>
      <c r="C68" s="35" t="s">
        <v>187</v>
      </c>
      <c r="D68" s="65" t="s">
        <v>39</v>
      </c>
      <c r="E68" s="52">
        <v>0</v>
      </c>
      <c r="F68" s="53" t="str">
        <f t="shared" si="0"/>
        <v>-</v>
      </c>
    </row>
    <row r="69" spans="1:6" s="1" customFormat="1" ht="80.25" hidden="1" customHeight="1" x14ac:dyDescent="0.2">
      <c r="A69" s="38" t="s">
        <v>64</v>
      </c>
      <c r="B69" s="16" t="s">
        <v>30</v>
      </c>
      <c r="C69" s="35" t="s">
        <v>188</v>
      </c>
      <c r="D69" s="65" t="s">
        <v>39</v>
      </c>
      <c r="E69" s="52">
        <v>0</v>
      </c>
      <c r="F69" s="53" t="str">
        <f t="shared" si="0"/>
        <v>-</v>
      </c>
    </row>
    <row r="70" spans="1:6" s="1" customFormat="1" ht="149.25" hidden="1" customHeight="1" x14ac:dyDescent="0.2">
      <c r="A70" s="38" t="s">
        <v>250</v>
      </c>
      <c r="B70" s="16" t="s">
        <v>30</v>
      </c>
      <c r="C70" s="35" t="s">
        <v>251</v>
      </c>
      <c r="D70" s="65" t="s">
        <v>39</v>
      </c>
      <c r="E70" s="52">
        <v>0</v>
      </c>
      <c r="F70" s="53" t="str">
        <f t="shared" si="0"/>
        <v>-</v>
      </c>
    </row>
    <row r="71" spans="1:6" s="2" customFormat="1" ht="34.15" hidden="1" customHeight="1" x14ac:dyDescent="0.2">
      <c r="A71" s="41" t="s">
        <v>254</v>
      </c>
      <c r="B71" s="17" t="s">
        <v>30</v>
      </c>
      <c r="C71" s="36" t="s">
        <v>255</v>
      </c>
      <c r="D71" s="52" t="s">
        <v>39</v>
      </c>
      <c r="E71" s="52">
        <f>E72</f>
        <v>0</v>
      </c>
      <c r="F71" s="53" t="str">
        <f t="shared" si="0"/>
        <v>-</v>
      </c>
    </row>
    <row r="72" spans="1:6" s="1" customFormat="1" ht="38.450000000000003" hidden="1" customHeight="1" x14ac:dyDescent="0.2">
      <c r="A72" s="38" t="s">
        <v>252</v>
      </c>
      <c r="B72" s="16" t="s">
        <v>30</v>
      </c>
      <c r="C72" s="35" t="s">
        <v>253</v>
      </c>
      <c r="D72" s="65" t="s">
        <v>39</v>
      </c>
      <c r="E72" s="52">
        <v>0</v>
      </c>
      <c r="F72" s="53" t="str">
        <f t="shared" si="0"/>
        <v>-</v>
      </c>
    </row>
    <row r="73" spans="1:6" s="1" customFormat="1" ht="60" hidden="1" customHeight="1" x14ac:dyDescent="0.2">
      <c r="A73" s="38" t="s">
        <v>63</v>
      </c>
      <c r="B73" s="16" t="s">
        <v>30</v>
      </c>
      <c r="C73" s="35" t="s">
        <v>187</v>
      </c>
      <c r="D73" s="65" t="s">
        <v>39</v>
      </c>
      <c r="E73" s="52">
        <v>0</v>
      </c>
      <c r="F73" s="53" t="str">
        <f t="shared" si="0"/>
        <v>-</v>
      </c>
    </row>
    <row r="74" spans="1:6" s="1" customFormat="1" ht="34.15" hidden="1" customHeight="1" x14ac:dyDescent="0.2">
      <c r="A74" s="38" t="s">
        <v>64</v>
      </c>
      <c r="B74" s="16" t="s">
        <v>30</v>
      </c>
      <c r="C74" s="35" t="s">
        <v>188</v>
      </c>
      <c r="D74" s="65" t="s">
        <v>39</v>
      </c>
      <c r="E74" s="52">
        <v>0</v>
      </c>
      <c r="F74" s="53" t="str">
        <f t="shared" si="0"/>
        <v>-</v>
      </c>
    </row>
    <row r="75" spans="1:6" s="1" customFormat="1" ht="53.45" hidden="1" customHeight="1" x14ac:dyDescent="0.2">
      <c r="A75" s="38" t="s">
        <v>250</v>
      </c>
      <c r="B75" s="16" t="s">
        <v>30</v>
      </c>
      <c r="C75" s="35" t="s">
        <v>300</v>
      </c>
      <c r="D75" s="65" t="s">
        <v>39</v>
      </c>
      <c r="E75" s="52">
        <v>0</v>
      </c>
      <c r="F75" s="53" t="str">
        <f t="shared" si="0"/>
        <v>-</v>
      </c>
    </row>
    <row r="76" spans="1:6" s="1" customFormat="1" ht="34.9" hidden="1" customHeight="1" x14ac:dyDescent="0.2">
      <c r="A76" s="38" t="s">
        <v>64</v>
      </c>
      <c r="B76" s="16" t="s">
        <v>30</v>
      </c>
      <c r="C76" s="35" t="s">
        <v>188</v>
      </c>
      <c r="D76" s="65" t="s">
        <v>39</v>
      </c>
      <c r="E76" s="52">
        <v>0</v>
      </c>
      <c r="F76" s="53" t="str">
        <f t="shared" si="0"/>
        <v>-</v>
      </c>
    </row>
    <row r="77" spans="1:6" s="1" customFormat="1" ht="67.5" hidden="1" customHeight="1" x14ac:dyDescent="0.2">
      <c r="A77" s="38" t="s">
        <v>250</v>
      </c>
      <c r="B77" s="16" t="s">
        <v>30</v>
      </c>
      <c r="C77" s="35" t="s">
        <v>300</v>
      </c>
      <c r="D77" s="65" t="s">
        <v>39</v>
      </c>
      <c r="E77" s="52">
        <v>0</v>
      </c>
      <c r="F77" s="53" t="str">
        <f t="shared" si="0"/>
        <v>-</v>
      </c>
    </row>
    <row r="78" spans="1:6" s="1" customFormat="1" ht="36" customHeight="1" x14ac:dyDescent="0.2">
      <c r="A78" s="38" t="s">
        <v>65</v>
      </c>
      <c r="B78" s="16" t="s">
        <v>30</v>
      </c>
      <c r="C78" s="35" t="s">
        <v>189</v>
      </c>
      <c r="D78" s="52">
        <f>D79+D95+D85</f>
        <v>69696200</v>
      </c>
      <c r="E78" s="52">
        <f>E79+E95+E85</f>
        <v>1284677.01</v>
      </c>
      <c r="F78" s="53">
        <f t="shared" si="0"/>
        <v>68411522.989999995</v>
      </c>
    </row>
    <row r="79" spans="1:6" s="1" customFormat="1" ht="54" customHeight="1" x14ac:dyDescent="0.2">
      <c r="A79" s="38" t="s">
        <v>66</v>
      </c>
      <c r="B79" s="16" t="s">
        <v>30</v>
      </c>
      <c r="C79" s="35" t="s">
        <v>190</v>
      </c>
      <c r="D79" s="65">
        <f>D80</f>
        <v>9573000</v>
      </c>
      <c r="E79" s="52">
        <f>E80</f>
        <v>-149301.74</v>
      </c>
      <c r="F79" s="53">
        <f t="shared" ref="F79:F144" si="1">IF(OR(D79="-",IF(E79="-",0,E79)&gt;=IF(D79="-",0,D79)),"-",IF(D79="-",0,D79)-IF(E79="-",0,E79))</f>
        <v>9722301.7400000002</v>
      </c>
    </row>
    <row r="80" spans="1:6" s="1" customFormat="1" ht="143.25" customHeight="1" x14ac:dyDescent="0.2">
      <c r="A80" s="38" t="s">
        <v>67</v>
      </c>
      <c r="B80" s="16" t="s">
        <v>30</v>
      </c>
      <c r="C80" s="35" t="s">
        <v>191</v>
      </c>
      <c r="D80" s="65">
        <v>9573000</v>
      </c>
      <c r="E80" s="52">
        <f>E81+E82+E83+E84</f>
        <v>-149301.74</v>
      </c>
      <c r="F80" s="53">
        <f t="shared" si="1"/>
        <v>9722301.7400000002</v>
      </c>
    </row>
    <row r="81" spans="1:6" s="1" customFormat="1" ht="213" customHeight="1" x14ac:dyDescent="0.2">
      <c r="A81" s="38" t="s">
        <v>68</v>
      </c>
      <c r="B81" s="16" t="s">
        <v>30</v>
      </c>
      <c r="C81" s="35" t="s">
        <v>192</v>
      </c>
      <c r="D81" s="65" t="s">
        <v>39</v>
      </c>
      <c r="E81" s="52">
        <v>-149301.74</v>
      </c>
      <c r="F81" s="53" t="str">
        <f t="shared" si="1"/>
        <v>-</v>
      </c>
    </row>
    <row r="82" spans="1:6" s="1" customFormat="1" ht="178.5" hidden="1" customHeight="1" x14ac:dyDescent="0.2">
      <c r="A82" s="38" t="s">
        <v>69</v>
      </c>
      <c r="B82" s="16" t="s">
        <v>30</v>
      </c>
      <c r="C82" s="35" t="s">
        <v>193</v>
      </c>
      <c r="D82" s="65" t="s">
        <v>39</v>
      </c>
      <c r="E82" s="52">
        <v>0</v>
      </c>
      <c r="F82" s="53" t="str">
        <f t="shared" si="1"/>
        <v>-</v>
      </c>
    </row>
    <row r="83" spans="1:6" ht="40.9" hidden="1" customHeight="1" x14ac:dyDescent="0.2">
      <c r="A83" s="41" t="s">
        <v>145</v>
      </c>
      <c r="B83" s="16" t="s">
        <v>30</v>
      </c>
      <c r="C83" s="35" t="s">
        <v>144</v>
      </c>
      <c r="D83" s="65" t="s">
        <v>39</v>
      </c>
      <c r="E83" s="52">
        <v>0</v>
      </c>
      <c r="F83" s="53" t="str">
        <f t="shared" si="1"/>
        <v>-</v>
      </c>
    </row>
    <row r="84" spans="1:6" ht="69" hidden="1" customHeight="1" x14ac:dyDescent="0.2">
      <c r="A84" s="38" t="s">
        <v>145</v>
      </c>
      <c r="B84" s="16" t="s">
        <v>30</v>
      </c>
      <c r="C84" s="35" t="s">
        <v>301</v>
      </c>
      <c r="D84" s="65" t="s">
        <v>39</v>
      </c>
      <c r="E84" s="52">
        <v>0</v>
      </c>
      <c r="F84" s="53" t="str">
        <f t="shared" si="1"/>
        <v>-</v>
      </c>
    </row>
    <row r="85" spans="1:6" s="1" customFormat="1" ht="48.75" customHeight="1" x14ac:dyDescent="0.2">
      <c r="A85" s="41" t="s">
        <v>271</v>
      </c>
      <c r="B85" s="16" t="s">
        <v>30</v>
      </c>
      <c r="C85" s="35" t="s">
        <v>272</v>
      </c>
      <c r="D85" s="65">
        <f>D86+D91</f>
        <v>34457400</v>
      </c>
      <c r="E85" s="52">
        <f>E86+E91</f>
        <v>1046777.49</v>
      </c>
      <c r="F85" s="53">
        <f t="shared" si="1"/>
        <v>33410622.510000002</v>
      </c>
    </row>
    <row r="86" spans="1:6" s="1" customFormat="1" ht="59.25" customHeight="1" x14ac:dyDescent="0.2">
      <c r="A86" s="41" t="s">
        <v>273</v>
      </c>
      <c r="B86" s="16" t="s">
        <v>30</v>
      </c>
      <c r="C86" s="35" t="s">
        <v>274</v>
      </c>
      <c r="D86" s="65">
        <v>5630600</v>
      </c>
      <c r="E86" s="52">
        <f>E87+E88+E89</f>
        <v>3190</v>
      </c>
      <c r="F86" s="53">
        <f t="shared" si="1"/>
        <v>5627410</v>
      </c>
    </row>
    <row r="87" spans="1:6" s="1" customFormat="1" ht="148.5" customHeight="1" x14ac:dyDescent="0.2">
      <c r="A87" s="41" t="s">
        <v>275</v>
      </c>
      <c r="B87" s="16" t="s">
        <v>30</v>
      </c>
      <c r="C87" s="35" t="s">
        <v>276</v>
      </c>
      <c r="D87" s="65" t="s">
        <v>39</v>
      </c>
      <c r="E87" s="52">
        <v>3190</v>
      </c>
      <c r="F87" s="53" t="str">
        <f t="shared" si="1"/>
        <v>-</v>
      </c>
    </row>
    <row r="88" spans="1:6" s="1" customFormat="1" ht="87" hidden="1" customHeight="1" x14ac:dyDescent="0.2">
      <c r="A88" s="41" t="s">
        <v>277</v>
      </c>
      <c r="B88" s="16" t="s">
        <v>30</v>
      </c>
      <c r="C88" s="35" t="s">
        <v>278</v>
      </c>
      <c r="D88" s="65" t="s">
        <v>39</v>
      </c>
      <c r="E88" s="52">
        <v>0</v>
      </c>
      <c r="F88" s="53" t="str">
        <f t="shared" si="1"/>
        <v>-</v>
      </c>
    </row>
    <row r="89" spans="1:6" s="1" customFormat="1" ht="39" hidden="1" customHeight="1" x14ac:dyDescent="0.2">
      <c r="A89" s="41" t="s">
        <v>360</v>
      </c>
      <c r="B89" s="16"/>
      <c r="C89" s="35" t="s">
        <v>359</v>
      </c>
      <c r="D89" s="65" t="s">
        <v>39</v>
      </c>
      <c r="E89" s="52">
        <v>0</v>
      </c>
      <c r="F89" s="53" t="str">
        <f t="shared" si="1"/>
        <v>-</v>
      </c>
    </row>
    <row r="90" spans="1:6" s="1" customFormat="1" ht="44.45" hidden="1" customHeight="1" x14ac:dyDescent="0.2">
      <c r="A90" s="41"/>
      <c r="B90" s="16"/>
      <c r="C90" s="35"/>
      <c r="D90" s="65"/>
      <c r="E90" s="52"/>
      <c r="F90" s="53"/>
    </row>
    <row r="91" spans="1:6" s="1" customFormat="1" ht="46.5" customHeight="1" x14ac:dyDescent="0.2">
      <c r="A91" s="41" t="s">
        <v>279</v>
      </c>
      <c r="B91" s="16" t="s">
        <v>30</v>
      </c>
      <c r="C91" s="35" t="s">
        <v>280</v>
      </c>
      <c r="D91" s="65">
        <v>28826800</v>
      </c>
      <c r="E91" s="52">
        <f>E92+E93+E94</f>
        <v>1043587.49</v>
      </c>
      <c r="F91" s="53">
        <f t="shared" si="1"/>
        <v>27783212.510000002</v>
      </c>
    </row>
    <row r="92" spans="1:6" s="1" customFormat="1" ht="138" customHeight="1" x14ac:dyDescent="0.2">
      <c r="A92" s="41" t="s">
        <v>281</v>
      </c>
      <c r="B92" s="16" t="s">
        <v>30</v>
      </c>
      <c r="C92" s="35" t="s">
        <v>282</v>
      </c>
      <c r="D92" s="65" t="s">
        <v>39</v>
      </c>
      <c r="E92" s="52">
        <v>1043587.49</v>
      </c>
      <c r="F92" s="53" t="str">
        <f t="shared" si="1"/>
        <v>-</v>
      </c>
    </row>
    <row r="93" spans="1:6" s="1" customFormat="1" ht="88.5" hidden="1" customHeight="1" x14ac:dyDescent="0.2">
      <c r="A93" s="41" t="s">
        <v>283</v>
      </c>
      <c r="B93" s="16" t="s">
        <v>30</v>
      </c>
      <c r="C93" s="35" t="s">
        <v>284</v>
      </c>
      <c r="D93" s="65" t="s">
        <v>39</v>
      </c>
      <c r="E93" s="52">
        <v>0</v>
      </c>
      <c r="F93" s="53" t="str">
        <f t="shared" si="1"/>
        <v>-</v>
      </c>
    </row>
    <row r="94" spans="1:6" ht="66" hidden="1" customHeight="1" x14ac:dyDescent="0.2">
      <c r="A94" s="41" t="s">
        <v>296</v>
      </c>
      <c r="B94" s="16" t="s">
        <v>30</v>
      </c>
      <c r="C94" s="35" t="s">
        <v>297</v>
      </c>
      <c r="D94" s="65" t="s">
        <v>39</v>
      </c>
      <c r="E94" s="52">
        <v>0</v>
      </c>
      <c r="F94" s="53"/>
    </row>
    <row r="95" spans="1:6" s="4" customFormat="1" ht="48.75" customHeight="1" x14ac:dyDescent="0.2">
      <c r="A95" s="41" t="s">
        <v>70</v>
      </c>
      <c r="B95" s="17" t="s">
        <v>30</v>
      </c>
      <c r="C95" s="36" t="s">
        <v>194</v>
      </c>
      <c r="D95" s="52">
        <f>D96+D106</f>
        <v>25665800</v>
      </c>
      <c r="E95" s="52">
        <f>E96+E106</f>
        <v>387201.26</v>
      </c>
      <c r="F95" s="54">
        <f t="shared" si="1"/>
        <v>25278598.739999998</v>
      </c>
    </row>
    <row r="96" spans="1:6" s="4" customFormat="1" ht="60.75" customHeight="1" x14ac:dyDescent="0.2">
      <c r="A96" s="41" t="s">
        <v>71</v>
      </c>
      <c r="B96" s="17" t="s">
        <v>30</v>
      </c>
      <c r="C96" s="36" t="s">
        <v>195</v>
      </c>
      <c r="D96" s="52">
        <f>D97</f>
        <v>14310600</v>
      </c>
      <c r="E96" s="52">
        <f>E97</f>
        <v>17138</v>
      </c>
      <c r="F96" s="54">
        <f t="shared" si="1"/>
        <v>14293462</v>
      </c>
    </row>
    <row r="97" spans="1:6" s="4" customFormat="1" ht="114" customHeight="1" x14ac:dyDescent="0.2">
      <c r="A97" s="41" t="s">
        <v>72</v>
      </c>
      <c r="B97" s="17" t="s">
        <v>30</v>
      </c>
      <c r="C97" s="36" t="s">
        <v>196</v>
      </c>
      <c r="D97" s="52">
        <v>14310600</v>
      </c>
      <c r="E97" s="52">
        <f>E98+E99+E100+E102+E101+E103+E104+E105</f>
        <v>17138</v>
      </c>
      <c r="F97" s="54">
        <f t="shared" si="1"/>
        <v>14293462</v>
      </c>
    </row>
    <row r="98" spans="1:6" s="4" customFormat="1" ht="189.75" customHeight="1" x14ac:dyDescent="0.2">
      <c r="A98" s="41" t="s">
        <v>256</v>
      </c>
      <c r="B98" s="17" t="s">
        <v>30</v>
      </c>
      <c r="C98" s="36" t="s">
        <v>257</v>
      </c>
      <c r="D98" s="52" t="s">
        <v>39</v>
      </c>
      <c r="E98" s="52">
        <v>17138</v>
      </c>
      <c r="F98" s="54" t="s">
        <v>39</v>
      </c>
    </row>
    <row r="99" spans="1:6" s="4" customFormat="1" ht="178.5" hidden="1" customHeight="1" x14ac:dyDescent="0.2">
      <c r="A99" s="41" t="s">
        <v>256</v>
      </c>
      <c r="B99" s="17" t="s">
        <v>30</v>
      </c>
      <c r="C99" s="36" t="s">
        <v>258</v>
      </c>
      <c r="D99" s="52" t="s">
        <v>39</v>
      </c>
      <c r="E99" s="52">
        <v>0</v>
      </c>
      <c r="F99" s="54" t="s">
        <v>39</v>
      </c>
    </row>
    <row r="100" spans="1:6" s="4" customFormat="1" ht="44.25" hidden="1" customHeight="1" x14ac:dyDescent="0.2">
      <c r="A100" s="41" t="s">
        <v>259</v>
      </c>
      <c r="B100" s="17" t="s">
        <v>30</v>
      </c>
      <c r="C100" s="36" t="s">
        <v>260</v>
      </c>
      <c r="D100" s="52" t="s">
        <v>39</v>
      </c>
      <c r="E100" s="52">
        <v>0</v>
      </c>
      <c r="F100" s="54" t="s">
        <v>39</v>
      </c>
    </row>
    <row r="101" spans="1:6" s="4" customFormat="1" ht="64.5" hidden="1" customHeight="1" x14ac:dyDescent="0.2">
      <c r="A101" s="41" t="s">
        <v>261</v>
      </c>
      <c r="B101" s="17" t="s">
        <v>30</v>
      </c>
      <c r="C101" s="36" t="s">
        <v>262</v>
      </c>
      <c r="D101" s="52" t="s">
        <v>39</v>
      </c>
      <c r="E101" s="52">
        <v>0</v>
      </c>
      <c r="F101" s="54"/>
    </row>
    <row r="102" spans="1:6" s="4" customFormat="1" ht="42.6" hidden="1" customHeight="1" x14ac:dyDescent="0.2">
      <c r="A102" s="41" t="s">
        <v>263</v>
      </c>
      <c r="B102" s="17" t="s">
        <v>30</v>
      </c>
      <c r="C102" s="36" t="s">
        <v>264</v>
      </c>
      <c r="D102" s="52" t="s">
        <v>39</v>
      </c>
      <c r="E102" s="52">
        <v>0</v>
      </c>
      <c r="F102" s="54" t="s">
        <v>39</v>
      </c>
    </row>
    <row r="103" spans="1:6" s="4" customFormat="1" ht="76.900000000000006" hidden="1" customHeight="1" x14ac:dyDescent="0.2">
      <c r="A103" s="41" t="s">
        <v>261</v>
      </c>
      <c r="B103" s="17" t="s">
        <v>30</v>
      </c>
      <c r="C103" s="36" t="s">
        <v>262</v>
      </c>
      <c r="D103" s="52" t="s">
        <v>39</v>
      </c>
      <c r="E103" s="52">
        <v>0</v>
      </c>
      <c r="F103" s="54" t="s">
        <v>39</v>
      </c>
    </row>
    <row r="104" spans="1:6" s="4" customFormat="1" ht="189.75" hidden="1" customHeight="1" x14ac:dyDescent="0.2">
      <c r="A104" s="41" t="s">
        <v>261</v>
      </c>
      <c r="B104" s="17" t="s">
        <v>30</v>
      </c>
      <c r="C104" s="36" t="s">
        <v>262</v>
      </c>
      <c r="D104" s="52" t="s">
        <v>39</v>
      </c>
      <c r="E104" s="52">
        <v>0</v>
      </c>
      <c r="F104" s="54" t="s">
        <v>39</v>
      </c>
    </row>
    <row r="105" spans="1:6" s="4" customFormat="1" ht="120" hidden="1" customHeight="1" x14ac:dyDescent="0.2">
      <c r="A105" s="41" t="s">
        <v>325</v>
      </c>
      <c r="B105" s="17" t="s">
        <v>30</v>
      </c>
      <c r="C105" s="36" t="s">
        <v>264</v>
      </c>
      <c r="D105" s="52" t="s">
        <v>39</v>
      </c>
      <c r="E105" s="52">
        <v>0</v>
      </c>
      <c r="F105" s="54" t="s">
        <v>39</v>
      </c>
    </row>
    <row r="106" spans="1:6" s="4" customFormat="1" ht="55.5" customHeight="1" x14ac:dyDescent="0.2">
      <c r="A106" s="41" t="s">
        <v>73</v>
      </c>
      <c r="B106" s="17" t="s">
        <v>30</v>
      </c>
      <c r="C106" s="36" t="s">
        <v>197</v>
      </c>
      <c r="D106" s="52">
        <f>D107</f>
        <v>11355200</v>
      </c>
      <c r="E106" s="52">
        <f>E107</f>
        <v>370063.26</v>
      </c>
      <c r="F106" s="54">
        <f t="shared" si="1"/>
        <v>10985136.74</v>
      </c>
    </row>
    <row r="107" spans="1:6" s="4" customFormat="1" ht="115.5" customHeight="1" x14ac:dyDescent="0.2">
      <c r="A107" s="41" t="s">
        <v>74</v>
      </c>
      <c r="B107" s="17" t="s">
        <v>30</v>
      </c>
      <c r="C107" s="36" t="s">
        <v>198</v>
      </c>
      <c r="D107" s="52">
        <v>11355200</v>
      </c>
      <c r="E107" s="52">
        <f>E108+E109+E110+E111</f>
        <v>370063.26</v>
      </c>
      <c r="F107" s="54">
        <f t="shared" si="1"/>
        <v>10985136.74</v>
      </c>
    </row>
    <row r="108" spans="1:6" s="4" customFormat="1" ht="189" customHeight="1" x14ac:dyDescent="0.2">
      <c r="A108" s="41" t="s">
        <v>265</v>
      </c>
      <c r="B108" s="17" t="s">
        <v>30</v>
      </c>
      <c r="C108" s="36" t="s">
        <v>266</v>
      </c>
      <c r="D108" s="52" t="s">
        <v>39</v>
      </c>
      <c r="E108" s="52">
        <v>370063.26</v>
      </c>
      <c r="F108" s="54" t="s">
        <v>39</v>
      </c>
    </row>
    <row r="109" spans="1:6" s="4" customFormat="1" ht="155.25" hidden="1" customHeight="1" x14ac:dyDescent="0.2">
      <c r="A109" s="41" t="s">
        <v>267</v>
      </c>
      <c r="B109" s="17" t="s">
        <v>30</v>
      </c>
      <c r="C109" s="36" t="s">
        <v>268</v>
      </c>
      <c r="D109" s="52" t="s">
        <v>39</v>
      </c>
      <c r="E109" s="52">
        <v>0</v>
      </c>
      <c r="F109" s="54" t="s">
        <v>39</v>
      </c>
    </row>
    <row r="110" spans="1:6" s="2" customFormat="1" ht="185.25" hidden="1" customHeight="1" x14ac:dyDescent="0.2">
      <c r="A110" s="41" t="s">
        <v>270</v>
      </c>
      <c r="B110" s="17"/>
      <c r="C110" s="36" t="s">
        <v>269</v>
      </c>
      <c r="D110" s="52" t="s">
        <v>39</v>
      </c>
      <c r="E110" s="52">
        <v>0</v>
      </c>
      <c r="F110" s="54"/>
    </row>
    <row r="111" spans="1:6" s="2" customFormat="1" ht="80.25" hidden="1" customHeight="1" x14ac:dyDescent="0.2">
      <c r="A111" s="41" t="s">
        <v>270</v>
      </c>
      <c r="B111" s="17" t="s">
        <v>30</v>
      </c>
      <c r="C111" s="36" t="s">
        <v>269</v>
      </c>
      <c r="D111" s="52" t="s">
        <v>39</v>
      </c>
      <c r="E111" s="52">
        <v>0</v>
      </c>
      <c r="F111" s="54"/>
    </row>
    <row r="112" spans="1:6" s="2" customFormat="1" ht="54.75" hidden="1" customHeight="1" x14ac:dyDescent="0.2">
      <c r="A112" s="41" t="s">
        <v>328</v>
      </c>
      <c r="B112" s="17" t="s">
        <v>30</v>
      </c>
      <c r="C112" s="36" t="s">
        <v>329</v>
      </c>
      <c r="D112" s="52" t="s">
        <v>39</v>
      </c>
      <c r="E112" s="52">
        <f>E113</f>
        <v>0</v>
      </c>
      <c r="F112" s="54"/>
    </row>
    <row r="113" spans="1:6" s="2" customFormat="1" ht="24" hidden="1" customHeight="1" x14ac:dyDescent="0.2">
      <c r="A113" s="41" t="s">
        <v>330</v>
      </c>
      <c r="B113" s="17" t="s">
        <v>30</v>
      </c>
      <c r="C113" s="36" t="s">
        <v>331</v>
      </c>
      <c r="D113" s="52" t="s">
        <v>39</v>
      </c>
      <c r="E113" s="52">
        <f>E114</f>
        <v>0</v>
      </c>
      <c r="F113" s="54"/>
    </row>
    <row r="114" spans="1:6" s="2" customFormat="1" ht="35.25" hidden="1" customHeight="1" x14ac:dyDescent="0.2">
      <c r="A114" s="41" t="s">
        <v>332</v>
      </c>
      <c r="B114" s="17" t="s">
        <v>30</v>
      </c>
      <c r="C114" s="36" t="s">
        <v>333</v>
      </c>
      <c r="D114" s="52" t="s">
        <v>39</v>
      </c>
      <c r="E114" s="52">
        <f>E115</f>
        <v>0</v>
      </c>
      <c r="F114" s="54"/>
    </row>
    <row r="115" spans="1:6" s="2" customFormat="1" ht="49.5" hidden="1" customHeight="1" x14ac:dyDescent="0.2">
      <c r="A115" s="41" t="s">
        <v>334</v>
      </c>
      <c r="B115" s="17" t="s">
        <v>30</v>
      </c>
      <c r="C115" s="36" t="s">
        <v>335</v>
      </c>
      <c r="D115" s="52" t="s">
        <v>39</v>
      </c>
      <c r="E115" s="52">
        <v>0</v>
      </c>
      <c r="F115" s="54"/>
    </row>
    <row r="116" spans="1:6" s="2" customFormat="1" ht="120.75" customHeight="1" x14ac:dyDescent="0.2">
      <c r="A116" s="41" t="s">
        <v>75</v>
      </c>
      <c r="B116" s="17" t="s">
        <v>30</v>
      </c>
      <c r="C116" s="36" t="s">
        <v>76</v>
      </c>
      <c r="D116" s="52">
        <f>D117+D127+D124</f>
        <v>7330200</v>
      </c>
      <c r="E116" s="52">
        <f>E117+E127+E124</f>
        <v>579649.31000000006</v>
      </c>
      <c r="F116" s="54">
        <f t="shared" si="1"/>
        <v>6750550.6899999995</v>
      </c>
    </row>
    <row r="117" spans="1:6" s="2" customFormat="1" ht="243" customHeight="1" x14ac:dyDescent="0.2">
      <c r="A117" s="40" t="s">
        <v>77</v>
      </c>
      <c r="B117" s="17" t="s">
        <v>30</v>
      </c>
      <c r="C117" s="36" t="s">
        <v>78</v>
      </c>
      <c r="D117" s="52">
        <f>D118+D120+D122</f>
        <v>5389000</v>
      </c>
      <c r="E117" s="52">
        <f>E118+E120+E122</f>
        <v>298398.22000000003</v>
      </c>
      <c r="F117" s="54">
        <f t="shared" si="1"/>
        <v>5090601.78</v>
      </c>
    </row>
    <row r="118" spans="1:6" s="2" customFormat="1" ht="192.75" customHeight="1" x14ac:dyDescent="0.2">
      <c r="A118" s="41" t="s">
        <v>79</v>
      </c>
      <c r="B118" s="17" t="s">
        <v>30</v>
      </c>
      <c r="C118" s="36" t="s">
        <v>199</v>
      </c>
      <c r="D118" s="52">
        <f>D119</f>
        <v>3506200</v>
      </c>
      <c r="E118" s="52">
        <f>E119</f>
        <v>195790.38</v>
      </c>
      <c r="F118" s="54">
        <f t="shared" si="1"/>
        <v>3310409.62</v>
      </c>
    </row>
    <row r="119" spans="1:6" s="2" customFormat="1" ht="218.25" customHeight="1" x14ac:dyDescent="0.2">
      <c r="A119" s="40" t="s">
        <v>80</v>
      </c>
      <c r="B119" s="17" t="s">
        <v>30</v>
      </c>
      <c r="C119" s="36" t="s">
        <v>200</v>
      </c>
      <c r="D119" s="52">
        <v>3506200</v>
      </c>
      <c r="E119" s="52">
        <v>195790.38</v>
      </c>
      <c r="F119" s="54">
        <f t="shared" si="1"/>
        <v>3310409.62</v>
      </c>
    </row>
    <row r="120" spans="1:6" s="2" customFormat="1" ht="250.5" customHeight="1" x14ac:dyDescent="0.2">
      <c r="A120" s="40" t="s">
        <v>81</v>
      </c>
      <c r="B120" s="17" t="s">
        <v>30</v>
      </c>
      <c r="C120" s="36" t="s">
        <v>201</v>
      </c>
      <c r="D120" s="52">
        <f>D121</f>
        <v>105500</v>
      </c>
      <c r="E120" s="52">
        <f>E121</f>
        <v>54945.72</v>
      </c>
      <c r="F120" s="54">
        <f t="shared" si="1"/>
        <v>50554.28</v>
      </c>
    </row>
    <row r="121" spans="1:6" s="2" customFormat="1" ht="231.75" customHeight="1" x14ac:dyDescent="0.2">
      <c r="A121" s="41" t="s">
        <v>82</v>
      </c>
      <c r="B121" s="17" t="s">
        <v>30</v>
      </c>
      <c r="C121" s="36" t="s">
        <v>202</v>
      </c>
      <c r="D121" s="52">
        <v>105500</v>
      </c>
      <c r="E121" s="52">
        <v>54945.72</v>
      </c>
      <c r="F121" s="54">
        <f t="shared" si="1"/>
        <v>50554.28</v>
      </c>
    </row>
    <row r="122" spans="1:6" s="1" customFormat="1" ht="123" customHeight="1" x14ac:dyDescent="0.2">
      <c r="A122" s="38" t="s">
        <v>83</v>
      </c>
      <c r="B122" s="16" t="s">
        <v>30</v>
      </c>
      <c r="C122" s="35" t="s">
        <v>203</v>
      </c>
      <c r="D122" s="52">
        <f>D123</f>
        <v>1777300</v>
      </c>
      <c r="E122" s="52">
        <f>E123</f>
        <v>47662.12</v>
      </c>
      <c r="F122" s="53">
        <f t="shared" si="1"/>
        <v>1729637.88</v>
      </c>
    </row>
    <row r="123" spans="1:6" s="1" customFormat="1" ht="115.5" customHeight="1" x14ac:dyDescent="0.2">
      <c r="A123" s="38" t="s">
        <v>84</v>
      </c>
      <c r="B123" s="16" t="s">
        <v>30</v>
      </c>
      <c r="C123" s="35" t="s">
        <v>204</v>
      </c>
      <c r="D123" s="65">
        <v>1777300</v>
      </c>
      <c r="E123" s="52">
        <v>47662.12</v>
      </c>
      <c r="F123" s="53">
        <f t="shared" si="1"/>
        <v>1729637.88</v>
      </c>
    </row>
    <row r="124" spans="1:6" s="1" customFormat="1" ht="78" customHeight="1" x14ac:dyDescent="0.2">
      <c r="A124" s="38" t="s">
        <v>85</v>
      </c>
      <c r="B124" s="16" t="s">
        <v>30</v>
      </c>
      <c r="C124" s="35" t="s">
        <v>205</v>
      </c>
      <c r="D124" s="65">
        <f>D125</f>
        <v>90000</v>
      </c>
      <c r="E124" s="52">
        <f>E125</f>
        <v>0</v>
      </c>
      <c r="F124" s="53">
        <f t="shared" si="1"/>
        <v>90000</v>
      </c>
    </row>
    <row r="125" spans="1:6" s="1" customFormat="1" ht="146.25" customHeight="1" x14ac:dyDescent="0.2">
      <c r="A125" s="38" t="s">
        <v>86</v>
      </c>
      <c r="B125" s="16" t="s">
        <v>30</v>
      </c>
      <c r="C125" s="35" t="s">
        <v>206</v>
      </c>
      <c r="D125" s="65">
        <f>D126</f>
        <v>90000</v>
      </c>
      <c r="E125" s="52">
        <f>E126</f>
        <v>0</v>
      </c>
      <c r="F125" s="53">
        <f t="shared" si="1"/>
        <v>90000</v>
      </c>
    </row>
    <row r="126" spans="1:6" s="1" customFormat="1" ht="156.75" customHeight="1" x14ac:dyDescent="0.2">
      <c r="A126" s="38" t="s">
        <v>87</v>
      </c>
      <c r="B126" s="16" t="s">
        <v>30</v>
      </c>
      <c r="C126" s="35" t="s">
        <v>207</v>
      </c>
      <c r="D126" s="65">
        <v>90000</v>
      </c>
      <c r="E126" s="52">
        <v>0</v>
      </c>
      <c r="F126" s="53">
        <f t="shared" si="1"/>
        <v>90000</v>
      </c>
    </row>
    <row r="127" spans="1:6" s="1" customFormat="1" ht="244.5" customHeight="1" x14ac:dyDescent="0.2">
      <c r="A127" s="39" t="s">
        <v>88</v>
      </c>
      <c r="B127" s="16" t="s">
        <v>30</v>
      </c>
      <c r="C127" s="35" t="s">
        <v>208</v>
      </c>
      <c r="D127" s="65">
        <f>D128+D130</f>
        <v>1851200</v>
      </c>
      <c r="E127" s="52">
        <f>E128+E130</f>
        <v>281251.09000000003</v>
      </c>
      <c r="F127" s="53">
        <f t="shared" si="1"/>
        <v>1569948.91</v>
      </c>
    </row>
    <row r="128" spans="1:6" s="1" customFormat="1" ht="225" customHeight="1" x14ac:dyDescent="0.2">
      <c r="A128" s="39" t="s">
        <v>89</v>
      </c>
      <c r="B128" s="16" t="s">
        <v>30</v>
      </c>
      <c r="C128" s="35" t="s">
        <v>209</v>
      </c>
      <c r="D128" s="65">
        <f>D129</f>
        <v>780000</v>
      </c>
      <c r="E128" s="52">
        <f>E129</f>
        <v>0</v>
      </c>
      <c r="F128" s="53">
        <f t="shared" si="1"/>
        <v>780000</v>
      </c>
    </row>
    <row r="129" spans="1:6" s="1" customFormat="1" ht="216.75" customHeight="1" x14ac:dyDescent="0.2">
      <c r="A129" s="38" t="s">
        <v>90</v>
      </c>
      <c r="B129" s="16" t="s">
        <v>30</v>
      </c>
      <c r="C129" s="35" t="s">
        <v>210</v>
      </c>
      <c r="D129" s="65">
        <v>780000</v>
      </c>
      <c r="E129" s="52">
        <v>0</v>
      </c>
      <c r="F129" s="53">
        <f t="shared" si="1"/>
        <v>780000</v>
      </c>
    </row>
    <row r="130" spans="1:6" s="1" customFormat="1" ht="308.25" customHeight="1" x14ac:dyDescent="0.2">
      <c r="A130" s="38" t="s">
        <v>341</v>
      </c>
      <c r="B130" s="16" t="s">
        <v>30</v>
      </c>
      <c r="C130" s="35" t="s">
        <v>342</v>
      </c>
      <c r="D130" s="65">
        <f>D131</f>
        <v>1071200</v>
      </c>
      <c r="E130" s="52">
        <f>E131</f>
        <v>281251.09000000003</v>
      </c>
      <c r="F130" s="53">
        <f t="shared" si="1"/>
        <v>789948.90999999992</v>
      </c>
    </row>
    <row r="131" spans="1:6" s="1" customFormat="1" ht="288.75" customHeight="1" x14ac:dyDescent="0.2">
      <c r="A131" s="38" t="s">
        <v>339</v>
      </c>
      <c r="B131" s="16" t="s">
        <v>30</v>
      </c>
      <c r="C131" s="35" t="s">
        <v>340</v>
      </c>
      <c r="D131" s="65">
        <v>1071200</v>
      </c>
      <c r="E131" s="52">
        <v>281251.09000000003</v>
      </c>
      <c r="F131" s="53">
        <f t="shared" si="1"/>
        <v>789948.90999999992</v>
      </c>
    </row>
    <row r="132" spans="1:6" s="1" customFormat="1" ht="90.75" customHeight="1" x14ac:dyDescent="0.2">
      <c r="A132" s="38" t="s">
        <v>91</v>
      </c>
      <c r="B132" s="16" t="s">
        <v>30</v>
      </c>
      <c r="C132" s="35" t="s">
        <v>211</v>
      </c>
      <c r="D132" s="65">
        <f t="shared" ref="D132:E134" si="2">D133</f>
        <v>0</v>
      </c>
      <c r="E132" s="52">
        <f t="shared" si="2"/>
        <v>10000</v>
      </c>
      <c r="F132" s="53" t="str">
        <f t="shared" si="1"/>
        <v>-</v>
      </c>
    </row>
    <row r="133" spans="1:6" s="1" customFormat="1" ht="48.75" customHeight="1" x14ac:dyDescent="0.2">
      <c r="A133" s="38" t="s">
        <v>92</v>
      </c>
      <c r="B133" s="16" t="s">
        <v>30</v>
      </c>
      <c r="C133" s="35" t="s">
        <v>212</v>
      </c>
      <c r="D133" s="65">
        <f t="shared" si="2"/>
        <v>0</v>
      </c>
      <c r="E133" s="52">
        <f t="shared" si="2"/>
        <v>10000</v>
      </c>
      <c r="F133" s="53" t="str">
        <f t="shared" si="1"/>
        <v>-</v>
      </c>
    </row>
    <row r="134" spans="1:6" s="1" customFormat="1" ht="48" customHeight="1" x14ac:dyDescent="0.2">
      <c r="A134" s="38" t="s">
        <v>92</v>
      </c>
      <c r="B134" s="16" t="s">
        <v>30</v>
      </c>
      <c r="C134" s="35" t="s">
        <v>213</v>
      </c>
      <c r="D134" s="65">
        <f t="shared" si="2"/>
        <v>0</v>
      </c>
      <c r="E134" s="52">
        <f t="shared" si="2"/>
        <v>10000</v>
      </c>
      <c r="F134" s="53" t="str">
        <f t="shared" si="1"/>
        <v>-</v>
      </c>
    </row>
    <row r="135" spans="1:6" s="1" customFormat="1" ht="75.75" customHeight="1" x14ac:dyDescent="0.2">
      <c r="A135" s="38" t="s">
        <v>93</v>
      </c>
      <c r="B135" s="16" t="s">
        <v>30</v>
      </c>
      <c r="C135" s="35" t="s">
        <v>214</v>
      </c>
      <c r="D135" s="65">
        <v>0</v>
      </c>
      <c r="E135" s="52">
        <v>10000</v>
      </c>
      <c r="F135" s="53" t="str">
        <f t="shared" si="1"/>
        <v>-</v>
      </c>
    </row>
    <row r="136" spans="1:6" s="1" customFormat="1" ht="93" customHeight="1" x14ac:dyDescent="0.2">
      <c r="A136" s="38" t="s">
        <v>94</v>
      </c>
      <c r="B136" s="16" t="s">
        <v>30</v>
      </c>
      <c r="C136" s="35" t="s">
        <v>95</v>
      </c>
      <c r="D136" s="65">
        <f>D144+D151+D140</f>
        <v>0</v>
      </c>
      <c r="E136" s="65">
        <f>E144+E151+E140</f>
        <v>20399.57</v>
      </c>
      <c r="F136" s="53" t="str">
        <f t="shared" si="1"/>
        <v>-</v>
      </c>
    </row>
    <row r="137" spans="1:6" s="2" customFormat="1" ht="95.25" hidden="1" customHeight="1" x14ac:dyDescent="0.2">
      <c r="A137" s="40" t="s">
        <v>96</v>
      </c>
      <c r="B137" s="17" t="s">
        <v>30</v>
      </c>
      <c r="C137" s="36" t="s">
        <v>215</v>
      </c>
      <c r="D137" s="52">
        <f>D138</f>
        <v>0</v>
      </c>
      <c r="E137" s="52">
        <f>E138</f>
        <v>0</v>
      </c>
      <c r="F137" s="53" t="str">
        <f t="shared" si="1"/>
        <v>-</v>
      </c>
    </row>
    <row r="138" spans="1:6" s="2" customFormat="1" ht="121.5" hidden="1" customHeight="1" x14ac:dyDescent="0.2">
      <c r="A138" s="40" t="s">
        <v>97</v>
      </c>
      <c r="B138" s="17" t="s">
        <v>30</v>
      </c>
      <c r="C138" s="36" t="s">
        <v>216</v>
      </c>
      <c r="D138" s="52">
        <f>D139</f>
        <v>0</v>
      </c>
      <c r="E138" s="52">
        <f>E139</f>
        <v>0</v>
      </c>
      <c r="F138" s="53" t="str">
        <f t="shared" si="1"/>
        <v>-</v>
      </c>
    </row>
    <row r="139" spans="1:6" s="2" customFormat="1" ht="117" hidden="1" customHeight="1" x14ac:dyDescent="0.2">
      <c r="A139" s="40" t="s">
        <v>98</v>
      </c>
      <c r="B139" s="17" t="s">
        <v>30</v>
      </c>
      <c r="C139" s="36" t="s">
        <v>217</v>
      </c>
      <c r="D139" s="52">
        <v>0</v>
      </c>
      <c r="E139" s="52">
        <v>0</v>
      </c>
      <c r="F139" s="53" t="str">
        <f t="shared" si="1"/>
        <v>-</v>
      </c>
    </row>
    <row r="140" spans="1:6" s="2" customFormat="1" ht="219" hidden="1" customHeight="1" x14ac:dyDescent="0.2">
      <c r="A140" s="40" t="s">
        <v>96</v>
      </c>
      <c r="B140" s="17" t="s">
        <v>30</v>
      </c>
      <c r="C140" s="36" t="s">
        <v>215</v>
      </c>
      <c r="D140" s="52">
        <f>D141</f>
        <v>0</v>
      </c>
      <c r="E140" s="52">
        <f>E141</f>
        <v>0</v>
      </c>
      <c r="F140" s="53" t="str">
        <f t="shared" si="1"/>
        <v>-</v>
      </c>
    </row>
    <row r="141" spans="1:6" s="2" customFormat="1" ht="276.75" hidden="1" customHeight="1" x14ac:dyDescent="0.2">
      <c r="A141" s="40" t="s">
        <v>97</v>
      </c>
      <c r="B141" s="17" t="s">
        <v>30</v>
      </c>
      <c r="C141" s="36" t="s">
        <v>216</v>
      </c>
      <c r="D141" s="52">
        <f>D142</f>
        <v>0</v>
      </c>
      <c r="E141" s="52">
        <f>E143+E142</f>
        <v>0</v>
      </c>
      <c r="F141" s="53" t="str">
        <f t="shared" si="1"/>
        <v>-</v>
      </c>
    </row>
    <row r="142" spans="1:6" s="2" customFormat="1" ht="256.5" hidden="1" customHeight="1" x14ac:dyDescent="0.2">
      <c r="A142" s="40" t="s">
        <v>371</v>
      </c>
      <c r="B142" s="17" t="s">
        <v>30</v>
      </c>
      <c r="C142" s="36" t="s">
        <v>372</v>
      </c>
      <c r="D142" s="52">
        <v>0</v>
      </c>
      <c r="E142" s="52">
        <v>0</v>
      </c>
      <c r="F142" s="53" t="str">
        <f t="shared" si="1"/>
        <v>-</v>
      </c>
    </row>
    <row r="143" spans="1:6" s="2" customFormat="1" ht="287.25" hidden="1" customHeight="1" x14ac:dyDescent="0.2">
      <c r="A143" s="40" t="s">
        <v>98</v>
      </c>
      <c r="B143" s="17" t="s">
        <v>30</v>
      </c>
      <c r="C143" s="36" t="s">
        <v>217</v>
      </c>
      <c r="D143" s="52">
        <v>0</v>
      </c>
      <c r="E143" s="52">
        <v>0</v>
      </c>
      <c r="F143" s="54" t="str">
        <f t="shared" si="1"/>
        <v>-</v>
      </c>
    </row>
    <row r="144" spans="1:6" s="1" customFormat="1" ht="127.5" customHeight="1" x14ac:dyDescent="0.2">
      <c r="A144" s="38" t="s">
        <v>99</v>
      </c>
      <c r="B144" s="16" t="s">
        <v>30</v>
      </c>
      <c r="C144" s="35" t="s">
        <v>218</v>
      </c>
      <c r="D144" s="65">
        <f>D145+D147</f>
        <v>0</v>
      </c>
      <c r="E144" s="52">
        <f>E145+E149</f>
        <v>8339.77</v>
      </c>
      <c r="F144" s="53" t="str">
        <f t="shared" si="1"/>
        <v>-</v>
      </c>
    </row>
    <row r="145" spans="1:6" s="1" customFormat="1" ht="123.75" customHeight="1" x14ac:dyDescent="0.2">
      <c r="A145" s="38" t="s">
        <v>100</v>
      </c>
      <c r="B145" s="16" t="s">
        <v>30</v>
      </c>
      <c r="C145" s="35" t="s">
        <v>219</v>
      </c>
      <c r="D145" s="65">
        <f>D146</f>
        <v>0</v>
      </c>
      <c r="E145" s="52">
        <f>E146</f>
        <v>8339.77</v>
      </c>
      <c r="F145" s="53" t="str">
        <f t="shared" ref="F145:F211" si="3">IF(OR(D145="-",IF(E145="-",0,E145)&gt;=IF(D145="-",0,D145)),"-",IF(D145="-",0,D145)-IF(E145="-",0,E145))</f>
        <v>-</v>
      </c>
    </row>
    <row r="146" spans="1:6" s="1" customFormat="1" ht="144" customHeight="1" x14ac:dyDescent="0.2">
      <c r="A146" s="38" t="s">
        <v>101</v>
      </c>
      <c r="B146" s="16" t="s">
        <v>30</v>
      </c>
      <c r="C146" s="35" t="s">
        <v>220</v>
      </c>
      <c r="D146" s="65">
        <v>0</v>
      </c>
      <c r="E146" s="52">
        <v>8339.77</v>
      </c>
      <c r="F146" s="53" t="str">
        <f t="shared" si="3"/>
        <v>-</v>
      </c>
    </row>
    <row r="147" spans="1:6" s="1" customFormat="1" ht="37.9" hidden="1" customHeight="1" x14ac:dyDescent="0.2">
      <c r="A147" s="38" t="s">
        <v>149</v>
      </c>
      <c r="B147" s="16" t="s">
        <v>30</v>
      </c>
      <c r="C147" s="35" t="s">
        <v>221</v>
      </c>
      <c r="D147" s="65">
        <f>D148</f>
        <v>0</v>
      </c>
      <c r="E147" s="52">
        <f>E148</f>
        <v>0</v>
      </c>
      <c r="F147" s="53" t="s">
        <v>39</v>
      </c>
    </row>
    <row r="148" spans="1:6" s="1" customFormat="1" ht="48" hidden="1" customHeight="1" x14ac:dyDescent="0.2">
      <c r="A148" s="38" t="s">
        <v>150</v>
      </c>
      <c r="B148" s="16" t="s">
        <v>30</v>
      </c>
      <c r="C148" s="35" t="s">
        <v>222</v>
      </c>
      <c r="D148" s="65">
        <v>0</v>
      </c>
      <c r="E148" s="52">
        <v>0</v>
      </c>
      <c r="F148" s="53" t="s">
        <v>39</v>
      </c>
    </row>
    <row r="149" spans="1:6" s="3" customFormat="1" ht="62.45" hidden="1" customHeight="1" x14ac:dyDescent="0.2">
      <c r="A149" s="38" t="s">
        <v>149</v>
      </c>
      <c r="B149" s="16" t="s">
        <v>30</v>
      </c>
      <c r="C149" s="35" t="s">
        <v>221</v>
      </c>
      <c r="D149" s="65">
        <v>0</v>
      </c>
      <c r="E149" s="52">
        <f>E150</f>
        <v>0</v>
      </c>
      <c r="F149" s="53" t="s">
        <v>39</v>
      </c>
    </row>
    <row r="150" spans="1:6" s="2" customFormat="1" ht="58.9" hidden="1" customHeight="1" x14ac:dyDescent="0.2">
      <c r="A150" s="41" t="s">
        <v>150</v>
      </c>
      <c r="B150" s="17" t="s">
        <v>30</v>
      </c>
      <c r="C150" s="36" t="s">
        <v>222</v>
      </c>
      <c r="D150" s="52">
        <v>0</v>
      </c>
      <c r="E150" s="52">
        <v>0</v>
      </c>
      <c r="F150" s="54" t="s">
        <v>39</v>
      </c>
    </row>
    <row r="151" spans="1:6" s="1" customFormat="1" ht="207" customHeight="1" x14ac:dyDescent="0.2">
      <c r="A151" s="38" t="s">
        <v>102</v>
      </c>
      <c r="B151" s="16" t="s">
        <v>30</v>
      </c>
      <c r="C151" s="35" t="s">
        <v>223</v>
      </c>
      <c r="D151" s="65">
        <f>D152</f>
        <v>0</v>
      </c>
      <c r="E151" s="52">
        <f>E152</f>
        <v>12059.8</v>
      </c>
      <c r="F151" s="53" t="str">
        <f t="shared" si="3"/>
        <v>-</v>
      </c>
    </row>
    <row r="152" spans="1:6" s="1" customFormat="1" ht="185.25" customHeight="1" x14ac:dyDescent="0.2">
      <c r="A152" s="38" t="s">
        <v>103</v>
      </c>
      <c r="B152" s="16" t="s">
        <v>30</v>
      </c>
      <c r="C152" s="35" t="s">
        <v>224</v>
      </c>
      <c r="D152" s="65">
        <f>D153</f>
        <v>0</v>
      </c>
      <c r="E152" s="52">
        <f>E153</f>
        <v>12059.8</v>
      </c>
      <c r="F152" s="53" t="str">
        <f t="shared" si="3"/>
        <v>-</v>
      </c>
    </row>
    <row r="153" spans="1:6" s="1" customFormat="1" ht="243" customHeight="1" x14ac:dyDescent="0.2">
      <c r="A153" s="39" t="s">
        <v>104</v>
      </c>
      <c r="B153" s="16" t="s">
        <v>30</v>
      </c>
      <c r="C153" s="35" t="s">
        <v>225</v>
      </c>
      <c r="D153" s="65">
        <v>0</v>
      </c>
      <c r="E153" s="52">
        <v>12059.8</v>
      </c>
      <c r="F153" s="53" t="str">
        <f t="shared" si="3"/>
        <v>-</v>
      </c>
    </row>
    <row r="154" spans="1:6" s="1" customFormat="1" ht="48" customHeight="1" x14ac:dyDescent="0.2">
      <c r="A154" s="38" t="s">
        <v>105</v>
      </c>
      <c r="B154" s="16" t="s">
        <v>30</v>
      </c>
      <c r="C154" s="35" t="s">
        <v>106</v>
      </c>
      <c r="D154" s="65">
        <f>D158+D160+D172</f>
        <v>130800</v>
      </c>
      <c r="E154" s="65">
        <f>E158+E160+E172</f>
        <v>25168.959999999999</v>
      </c>
      <c r="F154" s="53">
        <f t="shared" si="3"/>
        <v>105631.04000000001</v>
      </c>
    </row>
    <row r="155" spans="1:6" s="1" customFormat="1" ht="51.6" hidden="1" customHeight="1" x14ac:dyDescent="0.2">
      <c r="A155" s="38" t="s">
        <v>153</v>
      </c>
      <c r="B155" s="16" t="s">
        <v>30</v>
      </c>
      <c r="C155" s="35" t="s">
        <v>226</v>
      </c>
      <c r="D155" s="65" t="s">
        <v>39</v>
      </c>
      <c r="E155" s="52">
        <v>0</v>
      </c>
      <c r="F155" s="53" t="str">
        <f t="shared" si="3"/>
        <v>-</v>
      </c>
    </row>
    <row r="156" spans="1:6" s="1" customFormat="1" ht="49.9" hidden="1" customHeight="1" x14ac:dyDescent="0.2">
      <c r="A156" s="38" t="s">
        <v>154</v>
      </c>
      <c r="B156" s="16" t="s">
        <v>30</v>
      </c>
      <c r="C156" s="35" t="s">
        <v>227</v>
      </c>
      <c r="D156" s="65" t="s">
        <v>39</v>
      </c>
      <c r="E156" s="52">
        <v>0</v>
      </c>
      <c r="F156" s="53" t="str">
        <f t="shared" si="3"/>
        <v>-</v>
      </c>
    </row>
    <row r="157" spans="1:6" s="1" customFormat="1" ht="77.45" hidden="1" customHeight="1" x14ac:dyDescent="0.2">
      <c r="A157" s="38" t="s">
        <v>155</v>
      </c>
      <c r="B157" s="16" t="s">
        <v>30</v>
      </c>
      <c r="C157" s="35" t="s">
        <v>228</v>
      </c>
      <c r="D157" s="65" t="s">
        <v>39</v>
      </c>
      <c r="E157" s="52">
        <v>0</v>
      </c>
      <c r="F157" s="53" t="str">
        <f t="shared" si="3"/>
        <v>-</v>
      </c>
    </row>
    <row r="158" spans="1:6" s="1" customFormat="1" ht="130.5" hidden="1" customHeight="1" x14ac:dyDescent="0.2">
      <c r="A158" s="38" t="s">
        <v>302</v>
      </c>
      <c r="B158" s="16" t="s">
        <v>30</v>
      </c>
      <c r="C158" s="35" t="s">
        <v>303</v>
      </c>
      <c r="D158" s="65">
        <f>D159</f>
        <v>0</v>
      </c>
      <c r="E158" s="52">
        <f>E159</f>
        <v>0</v>
      </c>
      <c r="F158" s="53" t="str">
        <f t="shared" si="3"/>
        <v>-</v>
      </c>
    </row>
    <row r="159" spans="1:6" s="1" customFormat="1" ht="153.75" hidden="1" customHeight="1" x14ac:dyDescent="0.2">
      <c r="A159" s="38" t="s">
        <v>304</v>
      </c>
      <c r="B159" s="16" t="s">
        <v>30</v>
      </c>
      <c r="C159" s="35" t="s">
        <v>305</v>
      </c>
      <c r="D159" s="65">
        <v>0</v>
      </c>
      <c r="E159" s="52">
        <v>0</v>
      </c>
      <c r="F159" s="53" t="str">
        <f t="shared" si="3"/>
        <v>-</v>
      </c>
    </row>
    <row r="160" spans="1:6" s="2" customFormat="1" ht="328.5" customHeight="1" x14ac:dyDescent="0.2">
      <c r="A160" s="42" t="s">
        <v>298</v>
      </c>
      <c r="B160" s="17" t="s">
        <v>30</v>
      </c>
      <c r="C160" s="36" t="s">
        <v>351</v>
      </c>
      <c r="D160" s="52">
        <f>D161+D163</f>
        <v>130800</v>
      </c>
      <c r="E160" s="52">
        <f>E161+E163</f>
        <v>25168.959999999999</v>
      </c>
      <c r="F160" s="53">
        <f t="shared" si="3"/>
        <v>105631.04000000001</v>
      </c>
    </row>
    <row r="161" spans="1:6" s="1" customFormat="1" ht="156.75" customHeight="1" x14ac:dyDescent="0.2">
      <c r="A161" s="38" t="s">
        <v>323</v>
      </c>
      <c r="B161" s="16" t="s">
        <v>30</v>
      </c>
      <c r="C161" s="35" t="s">
        <v>324</v>
      </c>
      <c r="D161" s="65">
        <f>D162</f>
        <v>0</v>
      </c>
      <c r="E161" s="52">
        <f>E162</f>
        <v>5708.15</v>
      </c>
      <c r="F161" s="53" t="s">
        <v>39</v>
      </c>
    </row>
    <row r="162" spans="1:6" s="1" customFormat="1" ht="224.25" customHeight="1" x14ac:dyDescent="0.2">
      <c r="A162" s="38" t="s">
        <v>321</v>
      </c>
      <c r="B162" s="16" t="s">
        <v>30</v>
      </c>
      <c r="C162" s="35" t="s">
        <v>322</v>
      </c>
      <c r="D162" s="65">
        <v>0</v>
      </c>
      <c r="E162" s="52">
        <v>5708.15</v>
      </c>
      <c r="F162" s="53" t="s">
        <v>39</v>
      </c>
    </row>
    <row r="163" spans="1:6" s="2" customFormat="1" ht="248.25" customHeight="1" x14ac:dyDescent="0.2">
      <c r="A163" s="42" t="s">
        <v>299</v>
      </c>
      <c r="B163" s="17" t="s">
        <v>30</v>
      </c>
      <c r="C163" s="36" t="s">
        <v>287</v>
      </c>
      <c r="D163" s="52">
        <f>D164</f>
        <v>130800</v>
      </c>
      <c r="E163" s="52">
        <f>E164</f>
        <v>19460.810000000001</v>
      </c>
      <c r="F163" s="54">
        <f t="shared" si="3"/>
        <v>111339.19</v>
      </c>
    </row>
    <row r="164" spans="1:6" s="2" customFormat="1" ht="214.5" customHeight="1" x14ac:dyDescent="0.2">
      <c r="A164" s="41" t="s">
        <v>285</v>
      </c>
      <c r="B164" s="17" t="s">
        <v>30</v>
      </c>
      <c r="C164" s="36" t="s">
        <v>286</v>
      </c>
      <c r="D164" s="52">
        <v>130800</v>
      </c>
      <c r="E164" s="52">
        <v>19460.810000000001</v>
      </c>
      <c r="F164" s="54">
        <f t="shared" si="3"/>
        <v>111339.19</v>
      </c>
    </row>
    <row r="165" spans="1:6" s="2" customFormat="1" ht="26.45" hidden="1" customHeight="1" x14ac:dyDescent="0.2">
      <c r="A165" s="41" t="s">
        <v>289</v>
      </c>
      <c r="B165" s="17" t="s">
        <v>30</v>
      </c>
      <c r="C165" s="36" t="s">
        <v>290</v>
      </c>
      <c r="D165" s="52">
        <f>D166</f>
        <v>0</v>
      </c>
      <c r="E165" s="52">
        <f>E166</f>
        <v>0</v>
      </c>
      <c r="F165" s="54" t="str">
        <f t="shared" si="3"/>
        <v>-</v>
      </c>
    </row>
    <row r="166" spans="1:6" s="2" customFormat="1" ht="69" hidden="1" customHeight="1" x14ac:dyDescent="0.2">
      <c r="A166" s="41" t="s">
        <v>291</v>
      </c>
      <c r="B166" s="17" t="s">
        <v>30</v>
      </c>
      <c r="C166" s="36" t="s">
        <v>292</v>
      </c>
      <c r="D166" s="52"/>
      <c r="E166" s="52">
        <f>E167</f>
        <v>0</v>
      </c>
      <c r="F166" s="54" t="str">
        <f t="shared" si="3"/>
        <v>-</v>
      </c>
    </row>
    <row r="167" spans="1:6" s="2" customFormat="1" ht="63" hidden="1" customHeight="1" x14ac:dyDescent="0.2">
      <c r="A167" s="41" t="s">
        <v>293</v>
      </c>
      <c r="B167" s="17" t="s">
        <v>30</v>
      </c>
      <c r="C167" s="36" t="s">
        <v>294</v>
      </c>
      <c r="D167" s="52"/>
      <c r="E167" s="52">
        <f>E168</f>
        <v>0</v>
      </c>
      <c r="F167" s="54" t="str">
        <f t="shared" si="3"/>
        <v>-</v>
      </c>
    </row>
    <row r="168" spans="1:6" s="2" customFormat="1" ht="109.9" hidden="1" customHeight="1" x14ac:dyDescent="0.2">
      <c r="A168" s="41" t="s">
        <v>288</v>
      </c>
      <c r="B168" s="17" t="s">
        <v>30</v>
      </c>
      <c r="C168" s="36" t="s">
        <v>295</v>
      </c>
      <c r="D168" s="52">
        <v>0</v>
      </c>
      <c r="E168" s="52">
        <f>11876.04-11876.04</f>
        <v>0</v>
      </c>
      <c r="F168" s="54" t="str">
        <f t="shared" si="3"/>
        <v>-</v>
      </c>
    </row>
    <row r="169" spans="1:6" s="2" customFormat="1" ht="38.450000000000003" hidden="1" customHeight="1" x14ac:dyDescent="0.2">
      <c r="A169" s="41" t="s">
        <v>289</v>
      </c>
      <c r="B169" s="17" t="s">
        <v>30</v>
      </c>
      <c r="C169" s="36" t="s">
        <v>290</v>
      </c>
      <c r="D169" s="52" t="s">
        <v>39</v>
      </c>
      <c r="E169" s="52">
        <f>E170</f>
        <v>0</v>
      </c>
      <c r="F169" s="54" t="str">
        <f t="shared" si="3"/>
        <v>-</v>
      </c>
    </row>
    <row r="170" spans="1:6" s="2" customFormat="1" ht="93" hidden="1" customHeight="1" x14ac:dyDescent="0.2">
      <c r="A170" s="41" t="s">
        <v>291</v>
      </c>
      <c r="B170" s="17" t="s">
        <v>30</v>
      </c>
      <c r="C170" s="36" t="s">
        <v>292</v>
      </c>
      <c r="D170" s="52" t="s">
        <v>39</v>
      </c>
      <c r="E170" s="52">
        <f>E171</f>
        <v>0</v>
      </c>
      <c r="F170" s="54" t="str">
        <f t="shared" si="3"/>
        <v>-</v>
      </c>
    </row>
    <row r="171" spans="1:6" s="2" customFormat="1" ht="161.44999999999999" hidden="1" customHeight="1" x14ac:dyDescent="0.2">
      <c r="A171" s="41" t="s">
        <v>307</v>
      </c>
      <c r="B171" s="17" t="s">
        <v>30</v>
      </c>
      <c r="C171" s="36" t="s">
        <v>306</v>
      </c>
      <c r="D171" s="52" t="s">
        <v>39</v>
      </c>
      <c r="E171" s="52">
        <v>0</v>
      </c>
      <c r="F171" s="54" t="str">
        <f t="shared" si="3"/>
        <v>-</v>
      </c>
    </row>
    <row r="172" spans="1:6" s="2" customFormat="1" ht="77.25" hidden="1" customHeight="1" x14ac:dyDescent="0.2">
      <c r="A172" s="41" t="s">
        <v>338</v>
      </c>
      <c r="B172" s="17" t="s">
        <v>30</v>
      </c>
      <c r="C172" s="36" t="s">
        <v>290</v>
      </c>
      <c r="D172" s="52">
        <f>D173+D175</f>
        <v>0</v>
      </c>
      <c r="E172" s="52">
        <f>E173+E175</f>
        <v>0</v>
      </c>
      <c r="F172" s="54" t="str">
        <f t="shared" si="3"/>
        <v>-</v>
      </c>
    </row>
    <row r="173" spans="1:6" s="2" customFormat="1" ht="246" hidden="1" customHeight="1" x14ac:dyDescent="0.2">
      <c r="A173" s="41" t="s">
        <v>336</v>
      </c>
      <c r="B173" s="17" t="s">
        <v>30</v>
      </c>
      <c r="C173" s="36" t="s">
        <v>337</v>
      </c>
      <c r="D173" s="52">
        <f>D174</f>
        <v>0</v>
      </c>
      <c r="E173" s="52">
        <f>E174</f>
        <v>0</v>
      </c>
      <c r="F173" s="54" t="str">
        <f t="shared" si="3"/>
        <v>-</v>
      </c>
    </row>
    <row r="174" spans="1:6" s="2" customFormat="1" ht="177.75" hidden="1" customHeight="1" x14ac:dyDescent="0.2">
      <c r="A174" s="41" t="s">
        <v>349</v>
      </c>
      <c r="B174" s="17" t="s">
        <v>30</v>
      </c>
      <c r="C174" s="36" t="s">
        <v>350</v>
      </c>
      <c r="D174" s="52">
        <v>0</v>
      </c>
      <c r="E174" s="52">
        <v>0</v>
      </c>
      <c r="F174" s="54" t="str">
        <f t="shared" si="3"/>
        <v>-</v>
      </c>
    </row>
    <row r="175" spans="1:6" s="2" customFormat="1" ht="213.75" hidden="1" customHeight="1" x14ac:dyDescent="0.2">
      <c r="A175" s="43" t="s">
        <v>354</v>
      </c>
      <c r="B175" s="18" t="s">
        <v>30</v>
      </c>
      <c r="C175" s="37" t="s">
        <v>292</v>
      </c>
      <c r="D175" s="52">
        <f>D176</f>
        <v>0</v>
      </c>
      <c r="E175" s="52">
        <f>E176</f>
        <v>0</v>
      </c>
      <c r="F175" s="54" t="str">
        <f t="shared" si="3"/>
        <v>-</v>
      </c>
    </row>
    <row r="176" spans="1:6" s="2" customFormat="1" ht="192.75" hidden="1" customHeight="1" x14ac:dyDescent="0.2">
      <c r="A176" s="43" t="s">
        <v>353</v>
      </c>
      <c r="B176" s="17" t="s">
        <v>30</v>
      </c>
      <c r="C176" s="36" t="s">
        <v>294</v>
      </c>
      <c r="D176" s="52">
        <f>D177</f>
        <v>0</v>
      </c>
      <c r="E176" s="52">
        <f>E177</f>
        <v>0</v>
      </c>
      <c r="F176" s="54" t="str">
        <f t="shared" si="3"/>
        <v>-</v>
      </c>
    </row>
    <row r="177" spans="1:6" s="2" customFormat="1" ht="260.25" hidden="1" customHeight="1" thickBot="1" x14ac:dyDescent="0.25">
      <c r="A177" s="44" t="s">
        <v>352</v>
      </c>
      <c r="B177" s="17" t="s">
        <v>30</v>
      </c>
      <c r="C177" s="36" t="s">
        <v>378</v>
      </c>
      <c r="D177" s="52">
        <v>0</v>
      </c>
      <c r="E177" s="52">
        <v>0</v>
      </c>
      <c r="F177" s="54" t="str">
        <f t="shared" si="3"/>
        <v>-</v>
      </c>
    </row>
    <row r="178" spans="1:6" s="1" customFormat="1" ht="49.5" hidden="1" customHeight="1" x14ac:dyDescent="0.2">
      <c r="A178" s="38" t="s">
        <v>107</v>
      </c>
      <c r="B178" s="16" t="s">
        <v>30</v>
      </c>
      <c r="C178" s="35" t="s">
        <v>229</v>
      </c>
      <c r="D178" s="65">
        <f>D181+D183</f>
        <v>0</v>
      </c>
      <c r="E178" s="52">
        <f>E181+E183+E179</f>
        <v>0</v>
      </c>
      <c r="F178" s="54" t="str">
        <f t="shared" si="3"/>
        <v>-</v>
      </c>
    </row>
    <row r="179" spans="1:6" s="1" customFormat="1" ht="52.5" hidden="1" customHeight="1" x14ac:dyDescent="0.2">
      <c r="A179" s="38" t="s">
        <v>151</v>
      </c>
      <c r="B179" s="16" t="s">
        <v>30</v>
      </c>
      <c r="C179" s="35" t="s">
        <v>230</v>
      </c>
      <c r="D179" s="65" t="s">
        <v>39</v>
      </c>
      <c r="E179" s="52">
        <f>E180</f>
        <v>0</v>
      </c>
      <c r="F179" s="54" t="str">
        <f t="shared" si="3"/>
        <v>-</v>
      </c>
    </row>
    <row r="180" spans="1:6" s="1" customFormat="1" ht="86.25" hidden="1" customHeight="1" x14ac:dyDescent="0.2">
      <c r="A180" s="38" t="s">
        <v>152</v>
      </c>
      <c r="B180" s="16" t="s">
        <v>30</v>
      </c>
      <c r="C180" s="35" t="s">
        <v>231</v>
      </c>
      <c r="D180" s="65" t="s">
        <v>39</v>
      </c>
      <c r="E180" s="52">
        <v>0</v>
      </c>
      <c r="F180" s="54" t="str">
        <f t="shared" si="3"/>
        <v>-</v>
      </c>
    </row>
    <row r="181" spans="1:6" s="1" customFormat="1" ht="54.75" hidden="1" customHeight="1" x14ac:dyDescent="0.2">
      <c r="A181" s="38" t="s">
        <v>108</v>
      </c>
      <c r="B181" s="16" t="s">
        <v>30</v>
      </c>
      <c r="C181" s="35" t="s">
        <v>232</v>
      </c>
      <c r="D181" s="65">
        <f>D182</f>
        <v>0</v>
      </c>
      <c r="E181" s="52">
        <f>E182</f>
        <v>0</v>
      </c>
      <c r="F181" s="54" t="str">
        <f t="shared" si="3"/>
        <v>-</v>
      </c>
    </row>
    <row r="182" spans="1:6" s="1" customFormat="1" ht="84.75" hidden="1" customHeight="1" x14ac:dyDescent="0.2">
      <c r="A182" s="38" t="s">
        <v>109</v>
      </c>
      <c r="B182" s="16" t="s">
        <v>30</v>
      </c>
      <c r="C182" s="35" t="s">
        <v>233</v>
      </c>
      <c r="D182" s="65">
        <v>0</v>
      </c>
      <c r="E182" s="52">
        <v>0</v>
      </c>
      <c r="F182" s="54" t="str">
        <f t="shared" si="3"/>
        <v>-</v>
      </c>
    </row>
    <row r="183" spans="1:6" s="1" customFormat="1" ht="65.25" hidden="1" customHeight="1" x14ac:dyDescent="0.2">
      <c r="A183" s="38" t="s">
        <v>311</v>
      </c>
      <c r="B183" s="16" t="s">
        <v>30</v>
      </c>
      <c r="C183" s="35" t="s">
        <v>312</v>
      </c>
      <c r="D183" s="65">
        <f>D184</f>
        <v>0</v>
      </c>
      <c r="E183" s="52">
        <f>E184</f>
        <v>0</v>
      </c>
      <c r="F183" s="53">
        <f>D183-E183</f>
        <v>0</v>
      </c>
    </row>
    <row r="184" spans="1:6" s="1" customFormat="1" ht="88.5" hidden="1" customHeight="1" x14ac:dyDescent="0.2">
      <c r="A184" s="38" t="s">
        <v>310</v>
      </c>
      <c r="B184" s="16" t="s">
        <v>30</v>
      </c>
      <c r="C184" s="35" t="s">
        <v>309</v>
      </c>
      <c r="D184" s="65">
        <f>D185+D186+D187+D188</f>
        <v>0</v>
      </c>
      <c r="E184" s="52">
        <f>E187+E188+E189+E190</f>
        <v>0</v>
      </c>
      <c r="F184" s="53">
        <f>D184-E184</f>
        <v>0</v>
      </c>
    </row>
    <row r="185" spans="1:6" s="1" customFormat="1" ht="78" hidden="1" customHeight="1" x14ac:dyDescent="0.2">
      <c r="A185" s="38" t="s">
        <v>313</v>
      </c>
      <c r="B185" s="16" t="s">
        <v>30</v>
      </c>
      <c r="C185" s="35" t="s">
        <v>314</v>
      </c>
      <c r="D185" s="65">
        <v>0</v>
      </c>
      <c r="E185" s="52">
        <v>0</v>
      </c>
      <c r="F185" s="53">
        <f t="shared" ref="F185:F190" si="4">D185-E185</f>
        <v>0</v>
      </c>
    </row>
    <row r="186" spans="1:6" s="1" customFormat="1" ht="77.45" hidden="1" customHeight="1" x14ac:dyDescent="0.2">
      <c r="A186" s="38" t="s">
        <v>315</v>
      </c>
      <c r="B186" s="16" t="s">
        <v>30</v>
      </c>
      <c r="C186" s="35" t="s">
        <v>316</v>
      </c>
      <c r="D186" s="65">
        <v>0</v>
      </c>
      <c r="E186" s="52">
        <v>0</v>
      </c>
      <c r="F186" s="53">
        <f t="shared" si="4"/>
        <v>0</v>
      </c>
    </row>
    <row r="187" spans="1:6" s="1" customFormat="1" ht="276" hidden="1" customHeight="1" x14ac:dyDescent="0.2">
      <c r="A187" s="38" t="s">
        <v>345</v>
      </c>
      <c r="B187" s="16" t="s">
        <v>30</v>
      </c>
      <c r="C187" s="35" t="s">
        <v>346</v>
      </c>
      <c r="D187" s="65">
        <v>0</v>
      </c>
      <c r="E187" s="52">
        <v>0</v>
      </c>
      <c r="F187" s="53">
        <f t="shared" si="4"/>
        <v>0</v>
      </c>
    </row>
    <row r="188" spans="1:6" s="1" customFormat="1" ht="273.75" hidden="1" customHeight="1" x14ac:dyDescent="0.2">
      <c r="A188" s="38" t="s">
        <v>347</v>
      </c>
      <c r="B188" s="16" t="s">
        <v>30</v>
      </c>
      <c r="C188" s="35" t="s">
        <v>348</v>
      </c>
      <c r="D188" s="65">
        <v>0</v>
      </c>
      <c r="E188" s="52">
        <v>0</v>
      </c>
      <c r="F188" s="53">
        <f t="shared" si="4"/>
        <v>0</v>
      </c>
    </row>
    <row r="189" spans="1:6" s="1" customFormat="1" ht="312.75" hidden="1" customHeight="1" x14ac:dyDescent="0.2">
      <c r="A189" s="38" t="s">
        <v>374</v>
      </c>
      <c r="B189" s="16" t="s">
        <v>30</v>
      </c>
      <c r="C189" s="35" t="s">
        <v>375</v>
      </c>
      <c r="D189" s="65">
        <v>0</v>
      </c>
      <c r="E189" s="52">
        <v>0</v>
      </c>
      <c r="F189" s="53">
        <f t="shared" si="4"/>
        <v>0</v>
      </c>
    </row>
    <row r="190" spans="1:6" s="1" customFormat="1" ht="285" hidden="1" customHeight="1" x14ac:dyDescent="0.2">
      <c r="A190" s="38" t="s">
        <v>376</v>
      </c>
      <c r="B190" s="16" t="s">
        <v>30</v>
      </c>
      <c r="C190" s="35" t="s">
        <v>377</v>
      </c>
      <c r="D190" s="65">
        <v>0</v>
      </c>
      <c r="E190" s="52">
        <v>0</v>
      </c>
      <c r="F190" s="53">
        <f t="shared" si="4"/>
        <v>0</v>
      </c>
    </row>
    <row r="191" spans="1:6" s="1" customFormat="1" ht="60" customHeight="1" x14ac:dyDescent="0.2">
      <c r="A191" s="38" t="s">
        <v>110</v>
      </c>
      <c r="B191" s="16" t="s">
        <v>30</v>
      </c>
      <c r="C191" s="35" t="s">
        <v>234</v>
      </c>
      <c r="D191" s="52">
        <f>D192+D209+D212</f>
        <v>410626300</v>
      </c>
      <c r="E191" s="52">
        <f>E192+E209+E212</f>
        <v>3043848.21</v>
      </c>
      <c r="F191" s="53">
        <f t="shared" si="3"/>
        <v>407582451.79000002</v>
      </c>
    </row>
    <row r="192" spans="1:6" s="1" customFormat="1" ht="123.75" customHeight="1" x14ac:dyDescent="0.2">
      <c r="A192" s="38" t="s">
        <v>111</v>
      </c>
      <c r="B192" s="16" t="s">
        <v>30</v>
      </c>
      <c r="C192" s="35" t="s">
        <v>235</v>
      </c>
      <c r="D192" s="52">
        <f>D193+D201+D204+D198</f>
        <v>410626300</v>
      </c>
      <c r="E192" s="52">
        <f>E193+E201+E204+E198</f>
        <v>3219200</v>
      </c>
      <c r="F192" s="53">
        <f t="shared" si="3"/>
        <v>407407100</v>
      </c>
    </row>
    <row r="193" spans="1:6" s="1" customFormat="1" ht="94.5" customHeight="1" x14ac:dyDescent="0.2">
      <c r="A193" s="38" t="s">
        <v>112</v>
      </c>
      <c r="B193" s="16" t="s">
        <v>30</v>
      </c>
      <c r="C193" s="35" t="s">
        <v>236</v>
      </c>
      <c r="D193" s="52">
        <f>D194+D196</f>
        <v>33052200</v>
      </c>
      <c r="E193" s="52">
        <f>E194+E196</f>
        <v>3219200</v>
      </c>
      <c r="F193" s="53">
        <f t="shared" si="3"/>
        <v>29833000</v>
      </c>
    </row>
    <row r="194" spans="1:6" s="1" customFormat="1" ht="83.25" customHeight="1" x14ac:dyDescent="0.2">
      <c r="A194" s="38" t="s">
        <v>379</v>
      </c>
      <c r="B194" s="16" t="s">
        <v>30</v>
      </c>
      <c r="C194" s="35" t="s">
        <v>380</v>
      </c>
      <c r="D194" s="52">
        <f>D195</f>
        <v>30422300</v>
      </c>
      <c r="E194" s="52">
        <f>E195</f>
        <v>3000000</v>
      </c>
      <c r="F194" s="53">
        <f t="shared" si="3"/>
        <v>27422300</v>
      </c>
    </row>
    <row r="195" spans="1:6" s="1" customFormat="1" ht="91.5" customHeight="1" x14ac:dyDescent="0.2">
      <c r="A195" s="38" t="s">
        <v>381</v>
      </c>
      <c r="B195" s="16" t="s">
        <v>30</v>
      </c>
      <c r="C195" s="35" t="s">
        <v>382</v>
      </c>
      <c r="D195" s="65">
        <v>30422300</v>
      </c>
      <c r="E195" s="52">
        <v>3000000</v>
      </c>
      <c r="F195" s="53">
        <f t="shared" si="3"/>
        <v>27422300</v>
      </c>
    </row>
    <row r="196" spans="1:6" s="1" customFormat="1" ht="89.25" customHeight="1" x14ac:dyDescent="0.2">
      <c r="A196" s="38" t="s">
        <v>361</v>
      </c>
      <c r="B196" s="16" t="s">
        <v>30</v>
      </c>
      <c r="C196" s="35" t="s">
        <v>362</v>
      </c>
      <c r="D196" s="65">
        <f>D197</f>
        <v>2629900</v>
      </c>
      <c r="E196" s="52">
        <f>E197</f>
        <v>219200</v>
      </c>
      <c r="F196" s="53">
        <f t="shared" si="3"/>
        <v>2410700</v>
      </c>
    </row>
    <row r="197" spans="1:6" s="1" customFormat="1" ht="117.75" customHeight="1" x14ac:dyDescent="0.2">
      <c r="A197" s="38" t="s">
        <v>363</v>
      </c>
      <c r="B197" s="16" t="s">
        <v>30</v>
      </c>
      <c r="C197" s="35" t="s">
        <v>364</v>
      </c>
      <c r="D197" s="65">
        <v>2629900</v>
      </c>
      <c r="E197" s="52">
        <v>219200</v>
      </c>
      <c r="F197" s="53">
        <f t="shared" si="3"/>
        <v>2410700</v>
      </c>
    </row>
    <row r="198" spans="1:6" s="1" customFormat="1" ht="87.75" customHeight="1" x14ac:dyDescent="0.2">
      <c r="A198" s="38" t="s">
        <v>143</v>
      </c>
      <c r="B198" s="16" t="s">
        <v>30</v>
      </c>
      <c r="C198" s="35" t="s">
        <v>237</v>
      </c>
      <c r="D198" s="65">
        <f>D199</f>
        <v>3946500</v>
      </c>
      <c r="E198" s="52">
        <f>E199</f>
        <v>0</v>
      </c>
      <c r="F198" s="53">
        <f t="shared" si="3"/>
        <v>3946500</v>
      </c>
    </row>
    <row r="199" spans="1:6" s="1" customFormat="1" ht="183" customHeight="1" x14ac:dyDescent="0.2">
      <c r="A199" s="38" t="s">
        <v>384</v>
      </c>
      <c r="B199" s="16" t="s">
        <v>30</v>
      </c>
      <c r="C199" s="35" t="s">
        <v>385</v>
      </c>
      <c r="D199" s="65">
        <v>3946500</v>
      </c>
      <c r="E199" s="52">
        <v>0</v>
      </c>
      <c r="F199" s="53">
        <f t="shared" si="3"/>
        <v>3946500</v>
      </c>
    </row>
    <row r="200" spans="1:6" s="1" customFormat="1" ht="211.5" customHeight="1" x14ac:dyDescent="0.2">
      <c r="A200" s="38" t="s">
        <v>386</v>
      </c>
      <c r="B200" s="16" t="s">
        <v>30</v>
      </c>
      <c r="C200" s="35" t="s">
        <v>387</v>
      </c>
      <c r="D200" s="65">
        <v>3946500</v>
      </c>
      <c r="E200" s="52">
        <v>0</v>
      </c>
      <c r="F200" s="53">
        <f t="shared" si="3"/>
        <v>3946500</v>
      </c>
    </row>
    <row r="201" spans="1:6" s="1" customFormat="1" ht="90.75" customHeight="1" x14ac:dyDescent="0.2">
      <c r="A201" s="38" t="s">
        <v>113</v>
      </c>
      <c r="B201" s="16" t="s">
        <v>30</v>
      </c>
      <c r="C201" s="35" t="s">
        <v>238</v>
      </c>
      <c r="D201" s="65">
        <v>200</v>
      </c>
      <c r="E201" s="52">
        <f>E202</f>
        <v>0</v>
      </c>
      <c r="F201" s="53">
        <f t="shared" si="3"/>
        <v>200</v>
      </c>
    </row>
    <row r="202" spans="1:6" s="1" customFormat="1" ht="112.5" customHeight="1" x14ac:dyDescent="0.2">
      <c r="A202" s="38" t="s">
        <v>114</v>
      </c>
      <c r="B202" s="16" t="s">
        <v>30</v>
      </c>
      <c r="C202" s="35" t="s">
        <v>239</v>
      </c>
      <c r="D202" s="65">
        <v>200</v>
      </c>
      <c r="E202" s="52">
        <f>E203</f>
        <v>0</v>
      </c>
      <c r="F202" s="53">
        <f t="shared" si="3"/>
        <v>200</v>
      </c>
    </row>
    <row r="203" spans="1:6" s="1" customFormat="1" ht="114" customHeight="1" x14ac:dyDescent="0.2">
      <c r="A203" s="38" t="s">
        <v>115</v>
      </c>
      <c r="B203" s="16" t="s">
        <v>30</v>
      </c>
      <c r="C203" s="35" t="s">
        <v>240</v>
      </c>
      <c r="D203" s="65">
        <v>200</v>
      </c>
      <c r="E203" s="52">
        <v>0</v>
      </c>
      <c r="F203" s="53">
        <f t="shared" si="3"/>
        <v>200</v>
      </c>
    </row>
    <row r="204" spans="1:6" s="1" customFormat="1" ht="52.5" customHeight="1" x14ac:dyDescent="0.2">
      <c r="A204" s="38" t="s">
        <v>116</v>
      </c>
      <c r="B204" s="16" t="s">
        <v>30</v>
      </c>
      <c r="C204" s="35" t="s">
        <v>241</v>
      </c>
      <c r="D204" s="52">
        <f>D207+D205</f>
        <v>373627400</v>
      </c>
      <c r="E204" s="52">
        <f t="shared" ref="E204" si="5">E207+E205</f>
        <v>0</v>
      </c>
      <c r="F204" s="53">
        <f t="shared" si="3"/>
        <v>373627400</v>
      </c>
    </row>
    <row r="205" spans="1:6" s="1" customFormat="1" ht="189" hidden="1" customHeight="1" x14ac:dyDescent="0.2">
      <c r="A205" s="38" t="s">
        <v>357</v>
      </c>
      <c r="B205" s="16" t="s">
        <v>30</v>
      </c>
      <c r="C205" s="35" t="s">
        <v>358</v>
      </c>
      <c r="D205" s="52">
        <f>D206</f>
        <v>0</v>
      </c>
      <c r="E205" s="52">
        <f t="shared" ref="E205:F205" si="6">E206</f>
        <v>0</v>
      </c>
      <c r="F205" s="52" t="str">
        <f t="shared" si="6"/>
        <v>-</v>
      </c>
    </row>
    <row r="206" spans="1:6" s="1" customFormat="1" ht="226.5" hidden="1" customHeight="1" x14ac:dyDescent="0.2">
      <c r="A206" s="38" t="s">
        <v>355</v>
      </c>
      <c r="B206" s="16" t="s">
        <v>30</v>
      </c>
      <c r="C206" s="35" t="s">
        <v>356</v>
      </c>
      <c r="D206" s="52">
        <v>0</v>
      </c>
      <c r="E206" s="52">
        <v>0</v>
      </c>
      <c r="F206" s="53" t="str">
        <f t="shared" si="3"/>
        <v>-</v>
      </c>
    </row>
    <row r="207" spans="1:6" s="1" customFormat="1" ht="81" customHeight="1" x14ac:dyDescent="0.2">
      <c r="A207" s="38" t="s">
        <v>117</v>
      </c>
      <c r="B207" s="16" t="s">
        <v>30</v>
      </c>
      <c r="C207" s="35" t="s">
        <v>242</v>
      </c>
      <c r="D207" s="52">
        <f>D208</f>
        <v>373627400</v>
      </c>
      <c r="E207" s="52">
        <f>E208</f>
        <v>0</v>
      </c>
      <c r="F207" s="53">
        <f t="shared" si="3"/>
        <v>373627400</v>
      </c>
    </row>
    <row r="208" spans="1:6" s="1" customFormat="1" ht="81" customHeight="1" x14ac:dyDescent="0.2">
      <c r="A208" s="38" t="s">
        <v>118</v>
      </c>
      <c r="B208" s="16" t="s">
        <v>30</v>
      </c>
      <c r="C208" s="35" t="s">
        <v>243</v>
      </c>
      <c r="D208" s="65">
        <v>373627400</v>
      </c>
      <c r="E208" s="52">
        <v>0</v>
      </c>
      <c r="F208" s="53">
        <f t="shared" si="3"/>
        <v>373627400</v>
      </c>
    </row>
    <row r="209" spans="1:6" s="1" customFormat="1" ht="72.75" hidden="1" customHeight="1" x14ac:dyDescent="0.2">
      <c r="A209" s="38" t="s">
        <v>119</v>
      </c>
      <c r="B209" s="16" t="s">
        <v>30</v>
      </c>
      <c r="C209" s="35" t="s">
        <v>244</v>
      </c>
      <c r="D209" s="65">
        <f>D210</f>
        <v>0</v>
      </c>
      <c r="E209" s="52">
        <f>E210</f>
        <v>0</v>
      </c>
      <c r="F209" s="53" t="str">
        <f t="shared" si="3"/>
        <v>-</v>
      </c>
    </row>
    <row r="210" spans="1:6" s="1" customFormat="1" ht="87.75" hidden="1" customHeight="1" x14ac:dyDescent="0.2">
      <c r="A210" s="38" t="s">
        <v>120</v>
      </c>
      <c r="B210" s="16" t="s">
        <v>30</v>
      </c>
      <c r="C210" s="35" t="s">
        <v>245</v>
      </c>
      <c r="D210" s="65">
        <f>D211</f>
        <v>0</v>
      </c>
      <c r="E210" s="52">
        <f>E211</f>
        <v>0</v>
      </c>
      <c r="F210" s="53" t="str">
        <f t="shared" si="3"/>
        <v>-</v>
      </c>
    </row>
    <row r="211" spans="1:6" s="1" customFormat="1" ht="86.25" hidden="1" customHeight="1" x14ac:dyDescent="0.2">
      <c r="A211" s="38" t="s">
        <v>120</v>
      </c>
      <c r="B211" s="16" t="s">
        <v>30</v>
      </c>
      <c r="C211" s="35" t="s">
        <v>246</v>
      </c>
      <c r="D211" s="65">
        <v>0</v>
      </c>
      <c r="E211" s="52">
        <v>0</v>
      </c>
      <c r="F211" s="53" t="str">
        <f t="shared" si="3"/>
        <v>-</v>
      </c>
    </row>
    <row r="212" spans="1:6" s="1" customFormat="1" ht="153.75" customHeight="1" x14ac:dyDescent="0.2">
      <c r="A212" s="38" t="s">
        <v>121</v>
      </c>
      <c r="B212" s="16" t="s">
        <v>30</v>
      </c>
      <c r="C212" s="35" t="s">
        <v>247</v>
      </c>
      <c r="D212" s="65">
        <f>D213</f>
        <v>0</v>
      </c>
      <c r="E212" s="52">
        <f>E213</f>
        <v>-175351.79</v>
      </c>
      <c r="F212" s="53" t="s">
        <v>39</v>
      </c>
    </row>
    <row r="213" spans="1:6" s="1" customFormat="1" ht="145.5" customHeight="1" x14ac:dyDescent="0.2">
      <c r="A213" s="38" t="s">
        <v>122</v>
      </c>
      <c r="B213" s="16" t="s">
        <v>30</v>
      </c>
      <c r="C213" s="35" t="s">
        <v>248</v>
      </c>
      <c r="D213" s="65">
        <f>D214</f>
        <v>0</v>
      </c>
      <c r="E213" s="52">
        <f>E214</f>
        <v>-175351.79</v>
      </c>
      <c r="F213" s="53" t="s">
        <v>39</v>
      </c>
    </row>
    <row r="214" spans="1:6" s="1" customFormat="1" ht="164.25" customHeight="1" thickBot="1" x14ac:dyDescent="0.25">
      <c r="A214" s="38" t="s">
        <v>123</v>
      </c>
      <c r="B214" s="16" t="s">
        <v>30</v>
      </c>
      <c r="C214" s="35" t="s">
        <v>249</v>
      </c>
      <c r="D214" s="65">
        <v>0</v>
      </c>
      <c r="E214" s="52">
        <v>-175351.79</v>
      </c>
      <c r="F214" s="53" t="s">
        <v>39</v>
      </c>
    </row>
    <row r="215" spans="1:6" s="1" customFormat="1" ht="12.75" customHeight="1" x14ac:dyDescent="0.4">
      <c r="A215" s="19"/>
      <c r="B215" s="20"/>
      <c r="C215" s="21"/>
      <c r="D215" s="22"/>
      <c r="E215" s="69"/>
      <c r="F215" s="2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58:F6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3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124</v>
      </c>
      <c r="B1" t="s">
        <v>27</v>
      </c>
    </row>
    <row r="2" spans="1:2" x14ac:dyDescent="0.2">
      <c r="A2" t="s">
        <v>125</v>
      </c>
      <c r="B2" t="s">
        <v>126</v>
      </c>
    </row>
    <row r="3" spans="1:2" x14ac:dyDescent="0.2">
      <c r="A3" t="s">
        <v>127</v>
      </c>
      <c r="B3" t="s">
        <v>5</v>
      </c>
    </row>
    <row r="4" spans="1:2" x14ac:dyDescent="0.2">
      <c r="A4" t="s">
        <v>128</v>
      </c>
      <c r="B4" t="s">
        <v>129</v>
      </c>
    </row>
    <row r="5" spans="1:2" x14ac:dyDescent="0.2">
      <c r="A5" t="s">
        <v>130</v>
      </c>
      <c r="B5" t="s">
        <v>131</v>
      </c>
    </row>
    <row r="6" spans="1:2" x14ac:dyDescent="0.2">
      <c r="A6" t="s">
        <v>132</v>
      </c>
      <c r="B6" t="s">
        <v>133</v>
      </c>
    </row>
    <row r="7" spans="1:2" x14ac:dyDescent="0.2">
      <c r="A7" t="s">
        <v>134</v>
      </c>
      <c r="B7" t="s">
        <v>133</v>
      </c>
    </row>
    <row r="8" spans="1:2" x14ac:dyDescent="0.2">
      <c r="A8" t="s">
        <v>135</v>
      </c>
      <c r="B8" t="s">
        <v>136</v>
      </c>
    </row>
    <row r="9" spans="1:2" x14ac:dyDescent="0.2">
      <c r="A9" t="s">
        <v>137</v>
      </c>
      <c r="B9" t="s">
        <v>138</v>
      </c>
    </row>
    <row r="10" spans="1:2" x14ac:dyDescent="0.2">
      <c r="A10" t="s">
        <v>139</v>
      </c>
      <c r="B10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7"/>
  <sheetViews>
    <sheetView workbookViewId="0">
      <selection activeCell="A19" sqref="A19"/>
    </sheetView>
  </sheetViews>
  <sheetFormatPr defaultRowHeight="15.75" x14ac:dyDescent="0.25"/>
  <cols>
    <col min="1" max="1" width="63.42578125" style="93" customWidth="1"/>
    <col min="2" max="2" width="6.42578125" style="93" customWidth="1"/>
    <col min="3" max="3" width="30.85546875" style="93" customWidth="1"/>
    <col min="4" max="4" width="24.7109375" style="93" customWidth="1"/>
    <col min="5" max="5" width="23.28515625" style="93" customWidth="1"/>
    <col min="6" max="6" width="22.5703125" style="93" customWidth="1"/>
  </cols>
  <sheetData>
    <row r="2" spans="1:6" x14ac:dyDescent="0.25">
      <c r="A2" s="164" t="s">
        <v>392</v>
      </c>
      <c r="B2" s="164"/>
      <c r="C2" s="164"/>
      <c r="D2" s="164"/>
      <c r="E2" s="165"/>
      <c r="F2" s="166" t="s">
        <v>393</v>
      </c>
    </row>
    <row r="3" spans="1:6" ht="16.5" thickBot="1" x14ac:dyDescent="0.3">
      <c r="A3" s="167"/>
      <c r="B3" s="167"/>
      <c r="C3" s="168"/>
      <c r="D3" s="166"/>
      <c r="E3" s="166"/>
      <c r="F3" s="166"/>
    </row>
    <row r="4" spans="1:6" ht="12.75" x14ac:dyDescent="0.2">
      <c r="A4" s="169" t="s">
        <v>20</v>
      </c>
      <c r="B4" s="170" t="s">
        <v>21</v>
      </c>
      <c r="C4" s="171" t="s">
        <v>394</v>
      </c>
      <c r="D4" s="172" t="s">
        <v>23</v>
      </c>
      <c r="E4" s="173" t="s">
        <v>24</v>
      </c>
      <c r="F4" s="174" t="s">
        <v>25</v>
      </c>
    </row>
    <row r="5" spans="1:6" ht="12.75" x14ac:dyDescent="0.2">
      <c r="A5" s="175"/>
      <c r="B5" s="176"/>
      <c r="C5" s="177"/>
      <c r="D5" s="178"/>
      <c r="E5" s="179"/>
      <c r="F5" s="180"/>
    </row>
    <row r="6" spans="1:6" ht="12.75" x14ac:dyDescent="0.2">
      <c r="A6" s="175"/>
      <c r="B6" s="176"/>
      <c r="C6" s="177"/>
      <c r="D6" s="178"/>
      <c r="E6" s="179"/>
      <c r="F6" s="180"/>
    </row>
    <row r="7" spans="1:6" ht="12.75" x14ac:dyDescent="0.2">
      <c r="A7" s="175"/>
      <c r="B7" s="176"/>
      <c r="C7" s="177"/>
      <c r="D7" s="178"/>
      <c r="E7" s="179"/>
      <c r="F7" s="180"/>
    </row>
    <row r="8" spans="1:6" ht="12.75" x14ac:dyDescent="0.2">
      <c r="A8" s="175"/>
      <c r="B8" s="176"/>
      <c r="C8" s="177"/>
      <c r="D8" s="178"/>
      <c r="E8" s="179"/>
      <c r="F8" s="180"/>
    </row>
    <row r="9" spans="1:6" ht="12.75" x14ac:dyDescent="0.2">
      <c r="A9" s="175"/>
      <c r="B9" s="176"/>
      <c r="C9" s="177"/>
      <c r="D9" s="178"/>
      <c r="E9" s="179"/>
      <c r="F9" s="180"/>
    </row>
    <row r="10" spans="1:6" x14ac:dyDescent="0.2">
      <c r="A10" s="175"/>
      <c r="B10" s="176"/>
      <c r="C10" s="181"/>
      <c r="D10" s="178"/>
      <c r="E10" s="182"/>
      <c r="F10" s="183"/>
    </row>
    <row r="11" spans="1:6" x14ac:dyDescent="0.2">
      <c r="A11" s="184"/>
      <c r="B11" s="185"/>
      <c r="C11" s="186"/>
      <c r="D11" s="187"/>
      <c r="E11" s="188"/>
      <c r="F11" s="189"/>
    </row>
    <row r="12" spans="1:6" ht="16.5" thickBot="1" x14ac:dyDescent="0.25">
      <c r="A12" s="190">
        <v>1</v>
      </c>
      <c r="B12" s="191">
        <v>2</v>
      </c>
      <c r="C12" s="192">
        <v>3</v>
      </c>
      <c r="D12" s="193" t="s">
        <v>26</v>
      </c>
      <c r="E12" s="194" t="s">
        <v>27</v>
      </c>
      <c r="F12" s="195" t="s">
        <v>28</v>
      </c>
    </row>
    <row r="13" spans="1:6" s="26" customFormat="1" x14ac:dyDescent="0.2">
      <c r="A13" s="196" t="s">
        <v>395</v>
      </c>
      <c r="B13" s="197" t="s">
        <v>396</v>
      </c>
      <c r="C13" s="198" t="s">
        <v>397</v>
      </c>
      <c r="D13" s="199">
        <v>568859500</v>
      </c>
      <c r="E13" s="200">
        <v>4812467.1100000003</v>
      </c>
      <c r="F13" s="201">
        <f>IF(OR(D13="-",IF(E13="-",0,E13)&gt;=IF(D13="-",0,D13)),"-",IF(D13="-",0,D13)-IF(E13="-",0,E13))</f>
        <v>564047032.88999999</v>
      </c>
    </row>
    <row r="14" spans="1:6" s="26" customFormat="1" x14ac:dyDescent="0.2">
      <c r="A14" s="202" t="s">
        <v>32</v>
      </c>
      <c r="B14" s="203"/>
      <c r="C14" s="204"/>
      <c r="D14" s="205"/>
      <c r="E14" s="206"/>
      <c r="F14" s="207"/>
    </row>
    <row r="15" spans="1:6" s="26" customFormat="1" x14ac:dyDescent="0.2">
      <c r="A15" s="208" t="s">
        <v>13</v>
      </c>
      <c r="B15" s="209" t="s">
        <v>396</v>
      </c>
      <c r="C15" s="210" t="s">
        <v>398</v>
      </c>
      <c r="D15" s="211">
        <v>568859500</v>
      </c>
      <c r="E15" s="212">
        <v>4812467.1100000003</v>
      </c>
      <c r="F15" s="213">
        <f t="shared" ref="F15:F78" si="0">IF(OR(D15="-",IF(E15="-",0,E15)&gt;=IF(D15="-",0,D15)),"-",IF(D15="-",0,D15)-IF(E15="-",0,E15))</f>
        <v>564047032.88999999</v>
      </c>
    </row>
    <row r="16" spans="1:6" s="26" customFormat="1" x14ac:dyDescent="0.2">
      <c r="A16" s="196" t="s">
        <v>399</v>
      </c>
      <c r="B16" s="197" t="s">
        <v>396</v>
      </c>
      <c r="C16" s="198" t="s">
        <v>400</v>
      </c>
      <c r="D16" s="199">
        <v>38941600</v>
      </c>
      <c r="E16" s="200">
        <v>1302569.8500000001</v>
      </c>
      <c r="F16" s="201">
        <f t="shared" si="0"/>
        <v>37639030.149999999</v>
      </c>
    </row>
    <row r="17" spans="1:6" s="26" customFormat="1" ht="47.25" x14ac:dyDescent="0.2">
      <c r="A17" s="208" t="s">
        <v>401</v>
      </c>
      <c r="B17" s="209" t="s">
        <v>396</v>
      </c>
      <c r="C17" s="210" t="s">
        <v>402</v>
      </c>
      <c r="D17" s="211">
        <v>35677400</v>
      </c>
      <c r="E17" s="212">
        <v>977869.85</v>
      </c>
      <c r="F17" s="213">
        <f t="shared" si="0"/>
        <v>34699530.149999999</v>
      </c>
    </row>
    <row r="18" spans="1:6" s="26" customFormat="1" ht="31.5" x14ac:dyDescent="0.2">
      <c r="A18" s="208" t="s">
        <v>403</v>
      </c>
      <c r="B18" s="209" t="s">
        <v>396</v>
      </c>
      <c r="C18" s="210" t="s">
        <v>404</v>
      </c>
      <c r="D18" s="211">
        <v>11900</v>
      </c>
      <c r="E18" s="212" t="s">
        <v>39</v>
      </c>
      <c r="F18" s="213">
        <f t="shared" si="0"/>
        <v>11900</v>
      </c>
    </row>
    <row r="19" spans="1:6" s="26" customFormat="1" ht="31.5" x14ac:dyDescent="0.2">
      <c r="A19" s="208" t="s">
        <v>405</v>
      </c>
      <c r="B19" s="209" t="s">
        <v>396</v>
      </c>
      <c r="C19" s="210" t="s">
        <v>406</v>
      </c>
      <c r="D19" s="211">
        <v>11900</v>
      </c>
      <c r="E19" s="212" t="s">
        <v>39</v>
      </c>
      <c r="F19" s="213">
        <f t="shared" si="0"/>
        <v>11900</v>
      </c>
    </row>
    <row r="20" spans="1:6" s="26" customFormat="1" ht="94.5" x14ac:dyDescent="0.2">
      <c r="A20" s="214" t="s">
        <v>407</v>
      </c>
      <c r="B20" s="209" t="s">
        <v>396</v>
      </c>
      <c r="C20" s="210" t="s">
        <v>408</v>
      </c>
      <c r="D20" s="211">
        <v>11900</v>
      </c>
      <c r="E20" s="212" t="s">
        <v>39</v>
      </c>
      <c r="F20" s="213">
        <f t="shared" si="0"/>
        <v>11900</v>
      </c>
    </row>
    <row r="21" spans="1:6" s="26" customFormat="1" x14ac:dyDescent="0.2">
      <c r="A21" s="208" t="s">
        <v>409</v>
      </c>
      <c r="B21" s="209" t="s">
        <v>396</v>
      </c>
      <c r="C21" s="210" t="s">
        <v>410</v>
      </c>
      <c r="D21" s="211">
        <v>11900</v>
      </c>
      <c r="E21" s="212" t="s">
        <v>39</v>
      </c>
      <c r="F21" s="213">
        <f t="shared" si="0"/>
        <v>11900</v>
      </c>
    </row>
    <row r="22" spans="1:6" s="26" customFormat="1" ht="31.5" x14ac:dyDescent="0.2">
      <c r="A22" s="208" t="s">
        <v>411</v>
      </c>
      <c r="B22" s="209" t="s">
        <v>396</v>
      </c>
      <c r="C22" s="210" t="s">
        <v>412</v>
      </c>
      <c r="D22" s="211">
        <v>90000</v>
      </c>
      <c r="E22" s="212" t="s">
        <v>39</v>
      </c>
      <c r="F22" s="213">
        <f t="shared" si="0"/>
        <v>90000</v>
      </c>
    </row>
    <row r="23" spans="1:6" s="26" customFormat="1" ht="47.25" x14ac:dyDescent="0.2">
      <c r="A23" s="208" t="s">
        <v>413</v>
      </c>
      <c r="B23" s="209" t="s">
        <v>396</v>
      </c>
      <c r="C23" s="210" t="s">
        <v>414</v>
      </c>
      <c r="D23" s="211">
        <v>80000</v>
      </c>
      <c r="E23" s="212" t="s">
        <v>39</v>
      </c>
      <c r="F23" s="213">
        <f t="shared" si="0"/>
        <v>80000</v>
      </c>
    </row>
    <row r="24" spans="1:6" s="26" customFormat="1" ht="78.75" x14ac:dyDescent="0.2">
      <c r="A24" s="208" t="s">
        <v>415</v>
      </c>
      <c r="B24" s="209" t="s">
        <v>396</v>
      </c>
      <c r="C24" s="210" t="s">
        <v>416</v>
      </c>
      <c r="D24" s="211">
        <v>30000</v>
      </c>
      <c r="E24" s="212" t="s">
        <v>39</v>
      </c>
      <c r="F24" s="213">
        <f t="shared" si="0"/>
        <v>30000</v>
      </c>
    </row>
    <row r="25" spans="1:6" s="26" customFormat="1" x14ac:dyDescent="0.2">
      <c r="A25" s="208" t="s">
        <v>409</v>
      </c>
      <c r="B25" s="209" t="s">
        <v>396</v>
      </c>
      <c r="C25" s="210" t="s">
        <v>417</v>
      </c>
      <c r="D25" s="211">
        <v>30000</v>
      </c>
      <c r="E25" s="212" t="s">
        <v>39</v>
      </c>
      <c r="F25" s="213">
        <f t="shared" si="0"/>
        <v>30000</v>
      </c>
    </row>
    <row r="26" spans="1:6" s="26" customFormat="1" ht="78.75" x14ac:dyDescent="0.2">
      <c r="A26" s="208" t="s">
        <v>418</v>
      </c>
      <c r="B26" s="209" t="s">
        <v>396</v>
      </c>
      <c r="C26" s="210" t="s">
        <v>419</v>
      </c>
      <c r="D26" s="211">
        <v>50000</v>
      </c>
      <c r="E26" s="212" t="s">
        <v>39</v>
      </c>
      <c r="F26" s="213">
        <f t="shared" si="0"/>
        <v>50000</v>
      </c>
    </row>
    <row r="27" spans="1:6" s="26" customFormat="1" x14ac:dyDescent="0.2">
      <c r="A27" s="208" t="s">
        <v>409</v>
      </c>
      <c r="B27" s="209" t="s">
        <v>396</v>
      </c>
      <c r="C27" s="210" t="s">
        <v>420</v>
      </c>
      <c r="D27" s="211">
        <v>50000</v>
      </c>
      <c r="E27" s="212" t="s">
        <v>39</v>
      </c>
      <c r="F27" s="213">
        <f t="shared" si="0"/>
        <v>50000</v>
      </c>
    </row>
    <row r="28" spans="1:6" s="26" customFormat="1" x14ac:dyDescent="0.2">
      <c r="A28" s="208" t="s">
        <v>421</v>
      </c>
      <c r="B28" s="209" t="s">
        <v>396</v>
      </c>
      <c r="C28" s="210" t="s">
        <v>422</v>
      </c>
      <c r="D28" s="211">
        <v>10000</v>
      </c>
      <c r="E28" s="212" t="s">
        <v>39</v>
      </c>
      <c r="F28" s="213">
        <f t="shared" si="0"/>
        <v>10000</v>
      </c>
    </row>
    <row r="29" spans="1:6" s="26" customFormat="1" ht="78.75" x14ac:dyDescent="0.2">
      <c r="A29" s="208" t="s">
        <v>423</v>
      </c>
      <c r="B29" s="209" t="s">
        <v>396</v>
      </c>
      <c r="C29" s="210" t="s">
        <v>424</v>
      </c>
      <c r="D29" s="211">
        <v>10000</v>
      </c>
      <c r="E29" s="212" t="s">
        <v>39</v>
      </c>
      <c r="F29" s="213">
        <f t="shared" si="0"/>
        <v>10000</v>
      </c>
    </row>
    <row r="30" spans="1:6" s="26" customFormat="1" x14ac:dyDescent="0.2">
      <c r="A30" s="208" t="s">
        <v>409</v>
      </c>
      <c r="B30" s="209" t="s">
        <v>396</v>
      </c>
      <c r="C30" s="210" t="s">
        <v>425</v>
      </c>
      <c r="D30" s="211">
        <v>10000</v>
      </c>
      <c r="E30" s="212" t="s">
        <v>39</v>
      </c>
      <c r="F30" s="213">
        <f t="shared" si="0"/>
        <v>10000</v>
      </c>
    </row>
    <row r="31" spans="1:6" s="26" customFormat="1" ht="63" x14ac:dyDescent="0.2">
      <c r="A31" s="208" t="s">
        <v>426</v>
      </c>
      <c r="B31" s="209" t="s">
        <v>396</v>
      </c>
      <c r="C31" s="210" t="s">
        <v>427</v>
      </c>
      <c r="D31" s="211">
        <v>35575300</v>
      </c>
      <c r="E31" s="212">
        <v>977869.85</v>
      </c>
      <c r="F31" s="213">
        <f t="shared" si="0"/>
        <v>34597430.149999999</v>
      </c>
    </row>
    <row r="32" spans="1:6" s="26" customFormat="1" ht="31.5" x14ac:dyDescent="0.2">
      <c r="A32" s="208" t="s">
        <v>428</v>
      </c>
      <c r="B32" s="209" t="s">
        <v>396</v>
      </c>
      <c r="C32" s="210" t="s">
        <v>429</v>
      </c>
      <c r="D32" s="211">
        <v>32672300</v>
      </c>
      <c r="E32" s="212">
        <v>720169.85</v>
      </c>
      <c r="F32" s="213">
        <f t="shared" si="0"/>
        <v>31952130.149999999</v>
      </c>
    </row>
    <row r="33" spans="1:6" s="26" customFormat="1" ht="126" x14ac:dyDescent="0.2">
      <c r="A33" s="214" t="s">
        <v>430</v>
      </c>
      <c r="B33" s="209" t="s">
        <v>396</v>
      </c>
      <c r="C33" s="210" t="s">
        <v>431</v>
      </c>
      <c r="D33" s="211">
        <v>27997300</v>
      </c>
      <c r="E33" s="212">
        <v>665671.05000000005</v>
      </c>
      <c r="F33" s="213">
        <f t="shared" si="0"/>
        <v>27331628.949999999</v>
      </c>
    </row>
    <row r="34" spans="1:6" s="26" customFormat="1" ht="31.5" x14ac:dyDescent="0.2">
      <c r="A34" s="208" t="s">
        <v>432</v>
      </c>
      <c r="B34" s="209" t="s">
        <v>396</v>
      </c>
      <c r="C34" s="210" t="s">
        <v>433</v>
      </c>
      <c r="D34" s="211">
        <v>20514800</v>
      </c>
      <c r="E34" s="212">
        <v>665671.05000000005</v>
      </c>
      <c r="F34" s="213">
        <f t="shared" si="0"/>
        <v>19849128.949999999</v>
      </c>
    </row>
    <row r="35" spans="1:6" s="26" customFormat="1" ht="31.5" x14ac:dyDescent="0.2">
      <c r="A35" s="208" t="s">
        <v>434</v>
      </c>
      <c r="B35" s="209" t="s">
        <v>396</v>
      </c>
      <c r="C35" s="210" t="s">
        <v>435</v>
      </c>
      <c r="D35" s="211">
        <v>1287000</v>
      </c>
      <c r="E35" s="212" t="s">
        <v>39</v>
      </c>
      <c r="F35" s="213">
        <f t="shared" si="0"/>
        <v>1287000</v>
      </c>
    </row>
    <row r="36" spans="1:6" s="26" customFormat="1" ht="47.25" x14ac:dyDescent="0.2">
      <c r="A36" s="208" t="s">
        <v>436</v>
      </c>
      <c r="B36" s="209" t="s">
        <v>396</v>
      </c>
      <c r="C36" s="210" t="s">
        <v>437</v>
      </c>
      <c r="D36" s="211">
        <v>6195500</v>
      </c>
      <c r="E36" s="212" t="s">
        <v>39</v>
      </c>
      <c r="F36" s="213">
        <f t="shared" si="0"/>
        <v>6195500</v>
      </c>
    </row>
    <row r="37" spans="1:6" s="26" customFormat="1" ht="126" x14ac:dyDescent="0.2">
      <c r="A37" s="214" t="s">
        <v>438</v>
      </c>
      <c r="B37" s="209" t="s">
        <v>396</v>
      </c>
      <c r="C37" s="210" t="s">
        <v>439</v>
      </c>
      <c r="D37" s="211">
        <v>3713800</v>
      </c>
      <c r="E37" s="212">
        <v>40750.269999999997</v>
      </c>
      <c r="F37" s="213">
        <f t="shared" si="0"/>
        <v>3673049.73</v>
      </c>
    </row>
    <row r="38" spans="1:6" s="26" customFormat="1" x14ac:dyDescent="0.2">
      <c r="A38" s="208" t="s">
        <v>409</v>
      </c>
      <c r="B38" s="209" t="s">
        <v>396</v>
      </c>
      <c r="C38" s="210" t="s">
        <v>440</v>
      </c>
      <c r="D38" s="211">
        <v>2488600</v>
      </c>
      <c r="E38" s="212">
        <v>5236.24</v>
      </c>
      <c r="F38" s="213">
        <f t="shared" si="0"/>
        <v>2483363.7599999998</v>
      </c>
    </row>
    <row r="39" spans="1:6" s="26" customFormat="1" x14ac:dyDescent="0.2">
      <c r="A39" s="208" t="s">
        <v>441</v>
      </c>
      <c r="B39" s="209" t="s">
        <v>396</v>
      </c>
      <c r="C39" s="210" t="s">
        <v>442</v>
      </c>
      <c r="D39" s="211">
        <v>1187100</v>
      </c>
      <c r="E39" s="212">
        <v>35514.03</v>
      </c>
      <c r="F39" s="213">
        <f t="shared" si="0"/>
        <v>1151585.97</v>
      </c>
    </row>
    <row r="40" spans="1:6" s="26" customFormat="1" ht="31.5" x14ac:dyDescent="0.2">
      <c r="A40" s="208" t="s">
        <v>443</v>
      </c>
      <c r="B40" s="209" t="s">
        <v>396</v>
      </c>
      <c r="C40" s="210" t="s">
        <v>444</v>
      </c>
      <c r="D40" s="211">
        <v>30400</v>
      </c>
      <c r="E40" s="212" t="s">
        <v>39</v>
      </c>
      <c r="F40" s="213">
        <f t="shared" si="0"/>
        <v>30400</v>
      </c>
    </row>
    <row r="41" spans="1:6" s="26" customFormat="1" x14ac:dyDescent="0.2">
      <c r="A41" s="208" t="s">
        <v>445</v>
      </c>
      <c r="B41" s="209" t="s">
        <v>396</v>
      </c>
      <c r="C41" s="210" t="s">
        <v>446</v>
      </c>
      <c r="D41" s="211">
        <v>7700</v>
      </c>
      <c r="E41" s="212" t="s">
        <v>39</v>
      </c>
      <c r="F41" s="213">
        <f t="shared" si="0"/>
        <v>7700</v>
      </c>
    </row>
    <row r="42" spans="1:6" s="26" customFormat="1" ht="110.25" x14ac:dyDescent="0.2">
      <c r="A42" s="214" t="s">
        <v>447</v>
      </c>
      <c r="B42" s="209" t="s">
        <v>396</v>
      </c>
      <c r="C42" s="210" t="s">
        <v>448</v>
      </c>
      <c r="D42" s="211">
        <v>637100</v>
      </c>
      <c r="E42" s="212" t="s">
        <v>39</v>
      </c>
      <c r="F42" s="213">
        <f t="shared" si="0"/>
        <v>637100</v>
      </c>
    </row>
    <row r="43" spans="1:6" s="26" customFormat="1" x14ac:dyDescent="0.2">
      <c r="A43" s="208" t="s">
        <v>409</v>
      </c>
      <c r="B43" s="209" t="s">
        <v>396</v>
      </c>
      <c r="C43" s="210" t="s">
        <v>449</v>
      </c>
      <c r="D43" s="211">
        <v>637100</v>
      </c>
      <c r="E43" s="212" t="s">
        <v>39</v>
      </c>
      <c r="F43" s="213">
        <f t="shared" si="0"/>
        <v>637100</v>
      </c>
    </row>
    <row r="44" spans="1:6" s="26" customFormat="1" ht="126" x14ac:dyDescent="0.2">
      <c r="A44" s="214" t="s">
        <v>450</v>
      </c>
      <c r="B44" s="209" t="s">
        <v>396</v>
      </c>
      <c r="C44" s="210" t="s">
        <v>451</v>
      </c>
      <c r="D44" s="211">
        <v>324100</v>
      </c>
      <c r="E44" s="212">
        <v>13748.53</v>
      </c>
      <c r="F44" s="213">
        <f t="shared" si="0"/>
        <v>310351.46999999997</v>
      </c>
    </row>
    <row r="45" spans="1:6" s="26" customFormat="1" x14ac:dyDescent="0.2">
      <c r="A45" s="208" t="s">
        <v>409</v>
      </c>
      <c r="B45" s="209" t="s">
        <v>396</v>
      </c>
      <c r="C45" s="210" t="s">
        <v>452</v>
      </c>
      <c r="D45" s="211">
        <v>324100</v>
      </c>
      <c r="E45" s="212">
        <v>13748.53</v>
      </c>
      <c r="F45" s="213">
        <f t="shared" si="0"/>
        <v>310351.46999999997</v>
      </c>
    </row>
    <row r="46" spans="1:6" s="26" customFormat="1" ht="31.5" x14ac:dyDescent="0.2">
      <c r="A46" s="208" t="s">
        <v>453</v>
      </c>
      <c r="B46" s="209" t="s">
        <v>396</v>
      </c>
      <c r="C46" s="210" t="s">
        <v>454</v>
      </c>
      <c r="D46" s="211">
        <v>2903000</v>
      </c>
      <c r="E46" s="212">
        <v>257700</v>
      </c>
      <c r="F46" s="213">
        <f t="shared" si="0"/>
        <v>2645300</v>
      </c>
    </row>
    <row r="47" spans="1:6" s="26" customFormat="1" ht="157.5" x14ac:dyDescent="0.2">
      <c r="A47" s="214" t="s">
        <v>455</v>
      </c>
      <c r="B47" s="209" t="s">
        <v>396</v>
      </c>
      <c r="C47" s="210" t="s">
        <v>456</v>
      </c>
      <c r="D47" s="211">
        <v>1171800</v>
      </c>
      <c r="E47" s="212">
        <v>97700</v>
      </c>
      <c r="F47" s="213">
        <f t="shared" si="0"/>
        <v>1074100</v>
      </c>
    </row>
    <row r="48" spans="1:6" s="26" customFormat="1" x14ac:dyDescent="0.2">
      <c r="A48" s="208" t="s">
        <v>116</v>
      </c>
      <c r="B48" s="209" t="s">
        <v>396</v>
      </c>
      <c r="C48" s="210" t="s">
        <v>457</v>
      </c>
      <c r="D48" s="211">
        <v>1171800</v>
      </c>
      <c r="E48" s="212">
        <v>97700</v>
      </c>
      <c r="F48" s="213">
        <f t="shared" si="0"/>
        <v>1074100</v>
      </c>
    </row>
    <row r="49" spans="1:6" s="26" customFormat="1" ht="189" x14ac:dyDescent="0.2">
      <c r="A49" s="214" t="s">
        <v>458</v>
      </c>
      <c r="B49" s="209" t="s">
        <v>396</v>
      </c>
      <c r="C49" s="210" t="s">
        <v>459</v>
      </c>
      <c r="D49" s="211">
        <v>1085800</v>
      </c>
      <c r="E49" s="212">
        <v>90500</v>
      </c>
      <c r="F49" s="213">
        <f t="shared" si="0"/>
        <v>995300</v>
      </c>
    </row>
    <row r="50" spans="1:6" s="26" customFormat="1" x14ac:dyDescent="0.2">
      <c r="A50" s="208" t="s">
        <v>116</v>
      </c>
      <c r="B50" s="209" t="s">
        <v>396</v>
      </c>
      <c r="C50" s="210" t="s">
        <v>460</v>
      </c>
      <c r="D50" s="211">
        <v>1085800</v>
      </c>
      <c r="E50" s="212">
        <v>90500</v>
      </c>
      <c r="F50" s="213">
        <f t="shared" si="0"/>
        <v>995300</v>
      </c>
    </row>
    <row r="51" spans="1:6" s="26" customFormat="1" ht="173.25" x14ac:dyDescent="0.2">
      <c r="A51" s="214" t="s">
        <v>461</v>
      </c>
      <c r="B51" s="209" t="s">
        <v>396</v>
      </c>
      <c r="C51" s="210" t="s">
        <v>462</v>
      </c>
      <c r="D51" s="211">
        <v>588800</v>
      </c>
      <c r="E51" s="212">
        <v>60000</v>
      </c>
      <c r="F51" s="213">
        <f t="shared" si="0"/>
        <v>528800</v>
      </c>
    </row>
    <row r="52" spans="1:6" s="26" customFormat="1" x14ac:dyDescent="0.2">
      <c r="A52" s="208" t="s">
        <v>116</v>
      </c>
      <c r="B52" s="209" t="s">
        <v>396</v>
      </c>
      <c r="C52" s="210" t="s">
        <v>463</v>
      </c>
      <c r="D52" s="211">
        <v>588800</v>
      </c>
      <c r="E52" s="212">
        <v>60000</v>
      </c>
      <c r="F52" s="213">
        <f t="shared" si="0"/>
        <v>528800</v>
      </c>
    </row>
    <row r="53" spans="1:6" s="26" customFormat="1" ht="173.25" x14ac:dyDescent="0.2">
      <c r="A53" s="214" t="s">
        <v>464</v>
      </c>
      <c r="B53" s="209" t="s">
        <v>396</v>
      </c>
      <c r="C53" s="210" t="s">
        <v>465</v>
      </c>
      <c r="D53" s="211">
        <v>56600</v>
      </c>
      <c r="E53" s="212">
        <v>9500</v>
      </c>
      <c r="F53" s="213">
        <f t="shared" si="0"/>
        <v>47100</v>
      </c>
    </row>
    <row r="54" spans="1:6" s="26" customFormat="1" x14ac:dyDescent="0.2">
      <c r="A54" s="208" t="s">
        <v>116</v>
      </c>
      <c r="B54" s="209" t="s">
        <v>396</v>
      </c>
      <c r="C54" s="210" t="s">
        <v>466</v>
      </c>
      <c r="D54" s="211">
        <v>56600</v>
      </c>
      <c r="E54" s="212">
        <v>9500</v>
      </c>
      <c r="F54" s="213">
        <f t="shared" si="0"/>
        <v>47100</v>
      </c>
    </row>
    <row r="55" spans="1:6" s="26" customFormat="1" ht="31.5" x14ac:dyDescent="0.2">
      <c r="A55" s="208" t="s">
        <v>467</v>
      </c>
      <c r="B55" s="209" t="s">
        <v>396</v>
      </c>
      <c r="C55" s="210" t="s">
        <v>468</v>
      </c>
      <c r="D55" s="211">
        <v>200</v>
      </c>
      <c r="E55" s="212" t="s">
        <v>39</v>
      </c>
      <c r="F55" s="213">
        <f t="shared" si="0"/>
        <v>200</v>
      </c>
    </row>
    <row r="56" spans="1:6" s="26" customFormat="1" x14ac:dyDescent="0.2">
      <c r="A56" s="208" t="s">
        <v>469</v>
      </c>
      <c r="B56" s="209" t="s">
        <v>396</v>
      </c>
      <c r="C56" s="210" t="s">
        <v>470</v>
      </c>
      <c r="D56" s="211">
        <v>200</v>
      </c>
      <c r="E56" s="212" t="s">
        <v>39</v>
      </c>
      <c r="F56" s="213">
        <f t="shared" si="0"/>
        <v>200</v>
      </c>
    </row>
    <row r="57" spans="1:6" s="26" customFormat="1" ht="126" x14ac:dyDescent="0.2">
      <c r="A57" s="214" t="s">
        <v>471</v>
      </c>
      <c r="B57" s="209" t="s">
        <v>396</v>
      </c>
      <c r="C57" s="210" t="s">
        <v>472</v>
      </c>
      <c r="D57" s="211">
        <v>200</v>
      </c>
      <c r="E57" s="212" t="s">
        <v>39</v>
      </c>
      <c r="F57" s="213">
        <f t="shared" si="0"/>
        <v>200</v>
      </c>
    </row>
    <row r="58" spans="1:6" s="26" customFormat="1" x14ac:dyDescent="0.2">
      <c r="A58" s="208" t="s">
        <v>409</v>
      </c>
      <c r="B58" s="209" t="s">
        <v>396</v>
      </c>
      <c r="C58" s="210" t="s">
        <v>473</v>
      </c>
      <c r="D58" s="211">
        <v>200</v>
      </c>
      <c r="E58" s="212" t="s">
        <v>39</v>
      </c>
      <c r="F58" s="213">
        <f t="shared" si="0"/>
        <v>200</v>
      </c>
    </row>
    <row r="59" spans="1:6" s="26" customFormat="1" ht="47.25" x14ac:dyDescent="0.2">
      <c r="A59" s="208" t="s">
        <v>474</v>
      </c>
      <c r="B59" s="209" t="s">
        <v>396</v>
      </c>
      <c r="C59" s="210" t="s">
        <v>475</v>
      </c>
      <c r="D59" s="211">
        <v>333100</v>
      </c>
      <c r="E59" s="212">
        <v>27800</v>
      </c>
      <c r="F59" s="213">
        <f t="shared" si="0"/>
        <v>305300</v>
      </c>
    </row>
    <row r="60" spans="1:6" s="26" customFormat="1" ht="31.5" x14ac:dyDescent="0.2">
      <c r="A60" s="208" t="s">
        <v>467</v>
      </c>
      <c r="B60" s="209" t="s">
        <v>396</v>
      </c>
      <c r="C60" s="210" t="s">
        <v>476</v>
      </c>
      <c r="D60" s="211">
        <v>333100</v>
      </c>
      <c r="E60" s="212">
        <v>27800</v>
      </c>
      <c r="F60" s="213">
        <f t="shared" si="0"/>
        <v>305300</v>
      </c>
    </row>
    <row r="61" spans="1:6" s="26" customFormat="1" x14ac:dyDescent="0.2">
      <c r="A61" s="208" t="s">
        <v>469</v>
      </c>
      <c r="B61" s="209" t="s">
        <v>396</v>
      </c>
      <c r="C61" s="210" t="s">
        <v>477</v>
      </c>
      <c r="D61" s="211">
        <v>333100</v>
      </c>
      <c r="E61" s="212">
        <v>27800</v>
      </c>
      <c r="F61" s="213">
        <f t="shared" si="0"/>
        <v>305300</v>
      </c>
    </row>
    <row r="62" spans="1:6" s="26" customFormat="1" ht="110.25" x14ac:dyDescent="0.2">
      <c r="A62" s="214" t="s">
        <v>478</v>
      </c>
      <c r="B62" s="209" t="s">
        <v>396</v>
      </c>
      <c r="C62" s="210" t="s">
        <v>479</v>
      </c>
      <c r="D62" s="211">
        <v>333100</v>
      </c>
      <c r="E62" s="212">
        <v>27800</v>
      </c>
      <c r="F62" s="213">
        <f t="shared" si="0"/>
        <v>305300</v>
      </c>
    </row>
    <row r="63" spans="1:6" s="26" customFormat="1" x14ac:dyDescent="0.2">
      <c r="A63" s="208" t="s">
        <v>116</v>
      </c>
      <c r="B63" s="209" t="s">
        <v>396</v>
      </c>
      <c r="C63" s="210" t="s">
        <v>480</v>
      </c>
      <c r="D63" s="211">
        <v>333100</v>
      </c>
      <c r="E63" s="212">
        <v>27800</v>
      </c>
      <c r="F63" s="213">
        <f t="shared" si="0"/>
        <v>305300</v>
      </c>
    </row>
    <row r="64" spans="1:6" s="26" customFormat="1" x14ac:dyDescent="0.2">
      <c r="A64" s="208" t="s">
        <v>481</v>
      </c>
      <c r="B64" s="209" t="s">
        <v>396</v>
      </c>
      <c r="C64" s="210" t="s">
        <v>482</v>
      </c>
      <c r="D64" s="211">
        <v>417600</v>
      </c>
      <c r="E64" s="212" t="s">
        <v>39</v>
      </c>
      <c r="F64" s="213">
        <f t="shared" si="0"/>
        <v>417600</v>
      </c>
    </row>
    <row r="65" spans="1:6" s="26" customFormat="1" ht="31.5" x14ac:dyDescent="0.2">
      <c r="A65" s="208" t="s">
        <v>467</v>
      </c>
      <c r="B65" s="209" t="s">
        <v>396</v>
      </c>
      <c r="C65" s="210" t="s">
        <v>483</v>
      </c>
      <c r="D65" s="211">
        <v>417600</v>
      </c>
      <c r="E65" s="212" t="s">
        <v>39</v>
      </c>
      <c r="F65" s="213">
        <f t="shared" si="0"/>
        <v>417600</v>
      </c>
    </row>
    <row r="66" spans="1:6" s="26" customFormat="1" x14ac:dyDescent="0.2">
      <c r="A66" s="208" t="s">
        <v>484</v>
      </c>
      <c r="B66" s="209" t="s">
        <v>396</v>
      </c>
      <c r="C66" s="210" t="s">
        <v>485</v>
      </c>
      <c r="D66" s="211">
        <v>417600</v>
      </c>
      <c r="E66" s="212" t="s">
        <v>39</v>
      </c>
      <c r="F66" s="213">
        <f t="shared" si="0"/>
        <v>417600</v>
      </c>
    </row>
    <row r="67" spans="1:6" s="26" customFormat="1" ht="78.75" x14ac:dyDescent="0.2">
      <c r="A67" s="208" t="s">
        <v>486</v>
      </c>
      <c r="B67" s="209" t="s">
        <v>396</v>
      </c>
      <c r="C67" s="210" t="s">
        <v>487</v>
      </c>
      <c r="D67" s="211">
        <v>417600</v>
      </c>
      <c r="E67" s="212" t="s">
        <v>39</v>
      </c>
      <c r="F67" s="213">
        <f t="shared" si="0"/>
        <v>417600</v>
      </c>
    </row>
    <row r="68" spans="1:6" s="26" customFormat="1" x14ac:dyDescent="0.2">
      <c r="A68" s="208" t="s">
        <v>488</v>
      </c>
      <c r="B68" s="209" t="s">
        <v>396</v>
      </c>
      <c r="C68" s="210" t="s">
        <v>489</v>
      </c>
      <c r="D68" s="211">
        <v>417600</v>
      </c>
      <c r="E68" s="212" t="s">
        <v>39</v>
      </c>
      <c r="F68" s="213">
        <f t="shared" si="0"/>
        <v>417600</v>
      </c>
    </row>
    <row r="69" spans="1:6" s="26" customFormat="1" x14ac:dyDescent="0.2">
      <c r="A69" s="208" t="s">
        <v>490</v>
      </c>
      <c r="B69" s="209" t="s">
        <v>396</v>
      </c>
      <c r="C69" s="210" t="s">
        <v>491</v>
      </c>
      <c r="D69" s="211">
        <v>2513500</v>
      </c>
      <c r="E69" s="212">
        <v>296900</v>
      </c>
      <c r="F69" s="213">
        <f t="shared" si="0"/>
        <v>2216600</v>
      </c>
    </row>
    <row r="70" spans="1:6" s="26" customFormat="1" ht="31.5" x14ac:dyDescent="0.2">
      <c r="A70" s="208" t="s">
        <v>411</v>
      </c>
      <c r="B70" s="209" t="s">
        <v>396</v>
      </c>
      <c r="C70" s="210" t="s">
        <v>492</v>
      </c>
      <c r="D70" s="211">
        <v>360000</v>
      </c>
      <c r="E70" s="212">
        <v>20000</v>
      </c>
      <c r="F70" s="213">
        <f t="shared" si="0"/>
        <v>340000</v>
      </c>
    </row>
    <row r="71" spans="1:6" s="26" customFormat="1" ht="47.25" x14ac:dyDescent="0.2">
      <c r="A71" s="208" t="s">
        <v>413</v>
      </c>
      <c r="B71" s="209" t="s">
        <v>396</v>
      </c>
      <c r="C71" s="210" t="s">
        <v>493</v>
      </c>
      <c r="D71" s="211">
        <v>350000</v>
      </c>
      <c r="E71" s="212">
        <v>20000</v>
      </c>
      <c r="F71" s="213">
        <f t="shared" si="0"/>
        <v>330000</v>
      </c>
    </row>
    <row r="72" spans="1:6" s="26" customFormat="1" ht="94.5" x14ac:dyDescent="0.2">
      <c r="A72" s="214" t="s">
        <v>494</v>
      </c>
      <c r="B72" s="209" t="s">
        <v>396</v>
      </c>
      <c r="C72" s="210" t="s">
        <v>495</v>
      </c>
      <c r="D72" s="211">
        <v>150000</v>
      </c>
      <c r="E72" s="212">
        <v>20000</v>
      </c>
      <c r="F72" s="213">
        <f t="shared" si="0"/>
        <v>130000</v>
      </c>
    </row>
    <row r="73" spans="1:6" s="26" customFormat="1" x14ac:dyDescent="0.2">
      <c r="A73" s="208" t="s">
        <v>409</v>
      </c>
      <c r="B73" s="209" t="s">
        <v>396</v>
      </c>
      <c r="C73" s="210" t="s">
        <v>496</v>
      </c>
      <c r="D73" s="211">
        <v>150000</v>
      </c>
      <c r="E73" s="212">
        <v>20000</v>
      </c>
      <c r="F73" s="213">
        <f t="shared" si="0"/>
        <v>130000</v>
      </c>
    </row>
    <row r="74" spans="1:6" s="26" customFormat="1" ht="94.5" x14ac:dyDescent="0.2">
      <c r="A74" s="214" t="s">
        <v>497</v>
      </c>
      <c r="B74" s="209" t="s">
        <v>396</v>
      </c>
      <c r="C74" s="210" t="s">
        <v>498</v>
      </c>
      <c r="D74" s="211">
        <v>200000</v>
      </c>
      <c r="E74" s="212" t="s">
        <v>39</v>
      </c>
      <c r="F74" s="213">
        <f t="shared" si="0"/>
        <v>200000</v>
      </c>
    </row>
    <row r="75" spans="1:6" s="26" customFormat="1" x14ac:dyDescent="0.2">
      <c r="A75" s="208" t="s">
        <v>499</v>
      </c>
      <c r="B75" s="209" t="s">
        <v>396</v>
      </c>
      <c r="C75" s="210" t="s">
        <v>500</v>
      </c>
      <c r="D75" s="211">
        <v>200000</v>
      </c>
      <c r="E75" s="212" t="s">
        <v>39</v>
      </c>
      <c r="F75" s="213">
        <f t="shared" si="0"/>
        <v>200000</v>
      </c>
    </row>
    <row r="76" spans="1:6" s="26" customFormat="1" ht="31.5" x14ac:dyDescent="0.2">
      <c r="A76" s="208" t="s">
        <v>501</v>
      </c>
      <c r="B76" s="209" t="s">
        <v>396</v>
      </c>
      <c r="C76" s="210" t="s">
        <v>502</v>
      </c>
      <c r="D76" s="211">
        <v>10000</v>
      </c>
      <c r="E76" s="212" t="s">
        <v>39</v>
      </c>
      <c r="F76" s="213">
        <f t="shared" si="0"/>
        <v>10000</v>
      </c>
    </row>
    <row r="77" spans="1:6" s="26" customFormat="1" ht="94.5" x14ac:dyDescent="0.2">
      <c r="A77" s="214" t="s">
        <v>503</v>
      </c>
      <c r="B77" s="209" t="s">
        <v>396</v>
      </c>
      <c r="C77" s="210" t="s">
        <v>504</v>
      </c>
      <c r="D77" s="211">
        <v>10000</v>
      </c>
      <c r="E77" s="212" t="s">
        <v>39</v>
      </c>
      <c r="F77" s="213">
        <f t="shared" si="0"/>
        <v>10000</v>
      </c>
    </row>
    <row r="78" spans="1:6" s="26" customFormat="1" x14ac:dyDescent="0.2">
      <c r="A78" s="208" t="s">
        <v>409</v>
      </c>
      <c r="B78" s="209" t="s">
        <v>396</v>
      </c>
      <c r="C78" s="210" t="s">
        <v>505</v>
      </c>
      <c r="D78" s="211">
        <v>10000</v>
      </c>
      <c r="E78" s="212" t="s">
        <v>39</v>
      </c>
      <c r="F78" s="213">
        <f t="shared" si="0"/>
        <v>10000</v>
      </c>
    </row>
    <row r="79" spans="1:6" s="26" customFormat="1" ht="63" x14ac:dyDescent="0.2">
      <c r="A79" s="208" t="s">
        <v>426</v>
      </c>
      <c r="B79" s="209" t="s">
        <v>396</v>
      </c>
      <c r="C79" s="210" t="s">
        <v>506</v>
      </c>
      <c r="D79" s="211">
        <v>1216600</v>
      </c>
      <c r="E79" s="212">
        <v>180000</v>
      </c>
      <c r="F79" s="213">
        <f t="shared" ref="F79:F142" si="1">IF(OR(D79="-",IF(E79="-",0,E79)&gt;=IF(D79="-",0,D79)),"-",IF(D79="-",0,D79)-IF(E79="-",0,E79))</f>
        <v>1036600</v>
      </c>
    </row>
    <row r="80" spans="1:6" s="26" customFormat="1" ht="31.5" x14ac:dyDescent="0.2">
      <c r="A80" s="208" t="s">
        <v>428</v>
      </c>
      <c r="B80" s="209" t="s">
        <v>396</v>
      </c>
      <c r="C80" s="210" t="s">
        <v>507</v>
      </c>
      <c r="D80" s="211">
        <v>1216600</v>
      </c>
      <c r="E80" s="212">
        <v>180000</v>
      </c>
      <c r="F80" s="213">
        <f t="shared" si="1"/>
        <v>1036600</v>
      </c>
    </row>
    <row r="81" spans="1:6" s="26" customFormat="1" ht="157.5" x14ac:dyDescent="0.2">
      <c r="A81" s="214" t="s">
        <v>508</v>
      </c>
      <c r="B81" s="209" t="s">
        <v>396</v>
      </c>
      <c r="C81" s="210" t="s">
        <v>509</v>
      </c>
      <c r="D81" s="211">
        <v>450000</v>
      </c>
      <c r="E81" s="212" t="s">
        <v>39</v>
      </c>
      <c r="F81" s="213">
        <f t="shared" si="1"/>
        <v>450000</v>
      </c>
    </row>
    <row r="82" spans="1:6" s="26" customFormat="1" x14ac:dyDescent="0.2">
      <c r="A82" s="208" t="s">
        <v>409</v>
      </c>
      <c r="B82" s="209" t="s">
        <v>396</v>
      </c>
      <c r="C82" s="210" t="s">
        <v>510</v>
      </c>
      <c r="D82" s="211">
        <v>450000</v>
      </c>
      <c r="E82" s="212" t="s">
        <v>39</v>
      </c>
      <c r="F82" s="213">
        <f t="shared" si="1"/>
        <v>450000</v>
      </c>
    </row>
    <row r="83" spans="1:6" s="26" customFormat="1" ht="126" x14ac:dyDescent="0.2">
      <c r="A83" s="214" t="s">
        <v>511</v>
      </c>
      <c r="B83" s="209" t="s">
        <v>396</v>
      </c>
      <c r="C83" s="210" t="s">
        <v>512</v>
      </c>
      <c r="D83" s="211">
        <v>180000</v>
      </c>
      <c r="E83" s="212">
        <v>180000</v>
      </c>
      <c r="F83" s="213" t="str">
        <f t="shared" si="1"/>
        <v>-</v>
      </c>
    </row>
    <row r="84" spans="1:6" s="26" customFormat="1" x14ac:dyDescent="0.2">
      <c r="A84" s="208" t="s">
        <v>513</v>
      </c>
      <c r="B84" s="209" t="s">
        <v>396</v>
      </c>
      <c r="C84" s="210" t="s">
        <v>514</v>
      </c>
      <c r="D84" s="211">
        <v>180000</v>
      </c>
      <c r="E84" s="212">
        <v>180000</v>
      </c>
      <c r="F84" s="213" t="str">
        <f t="shared" si="1"/>
        <v>-</v>
      </c>
    </row>
    <row r="85" spans="1:6" s="26" customFormat="1" ht="110.25" x14ac:dyDescent="0.2">
      <c r="A85" s="214" t="s">
        <v>515</v>
      </c>
      <c r="B85" s="209" t="s">
        <v>396</v>
      </c>
      <c r="C85" s="210" t="s">
        <v>516</v>
      </c>
      <c r="D85" s="211">
        <v>150000</v>
      </c>
      <c r="E85" s="212" t="s">
        <v>39</v>
      </c>
      <c r="F85" s="213">
        <f t="shared" si="1"/>
        <v>150000</v>
      </c>
    </row>
    <row r="86" spans="1:6" s="26" customFormat="1" x14ac:dyDescent="0.2">
      <c r="A86" s="208" t="s">
        <v>409</v>
      </c>
      <c r="B86" s="209" t="s">
        <v>396</v>
      </c>
      <c r="C86" s="210" t="s">
        <v>517</v>
      </c>
      <c r="D86" s="211">
        <v>150000</v>
      </c>
      <c r="E86" s="212" t="s">
        <v>39</v>
      </c>
      <c r="F86" s="213">
        <f t="shared" si="1"/>
        <v>150000</v>
      </c>
    </row>
    <row r="87" spans="1:6" s="26" customFormat="1" ht="110.25" x14ac:dyDescent="0.2">
      <c r="A87" s="214" t="s">
        <v>518</v>
      </c>
      <c r="B87" s="209" t="s">
        <v>396</v>
      </c>
      <c r="C87" s="210" t="s">
        <v>519</v>
      </c>
      <c r="D87" s="211">
        <v>100000</v>
      </c>
      <c r="E87" s="212" t="s">
        <v>39</v>
      </c>
      <c r="F87" s="213">
        <f t="shared" si="1"/>
        <v>100000</v>
      </c>
    </row>
    <row r="88" spans="1:6" s="26" customFormat="1" x14ac:dyDescent="0.2">
      <c r="A88" s="208" t="s">
        <v>409</v>
      </c>
      <c r="B88" s="209" t="s">
        <v>396</v>
      </c>
      <c r="C88" s="210" t="s">
        <v>520</v>
      </c>
      <c r="D88" s="211">
        <v>100000</v>
      </c>
      <c r="E88" s="212" t="s">
        <v>39</v>
      </c>
      <c r="F88" s="213">
        <f t="shared" si="1"/>
        <v>100000</v>
      </c>
    </row>
    <row r="89" spans="1:6" s="26" customFormat="1" ht="110.25" x14ac:dyDescent="0.2">
      <c r="A89" s="214" t="s">
        <v>447</v>
      </c>
      <c r="B89" s="209" t="s">
        <v>396</v>
      </c>
      <c r="C89" s="210" t="s">
        <v>521</v>
      </c>
      <c r="D89" s="211">
        <v>24000</v>
      </c>
      <c r="E89" s="212" t="s">
        <v>39</v>
      </c>
      <c r="F89" s="213">
        <f t="shared" si="1"/>
        <v>24000</v>
      </c>
    </row>
    <row r="90" spans="1:6" s="26" customFormat="1" x14ac:dyDescent="0.2">
      <c r="A90" s="208" t="s">
        <v>409</v>
      </c>
      <c r="B90" s="209" t="s">
        <v>396</v>
      </c>
      <c r="C90" s="210" t="s">
        <v>522</v>
      </c>
      <c r="D90" s="211">
        <v>24000</v>
      </c>
      <c r="E90" s="212" t="s">
        <v>39</v>
      </c>
      <c r="F90" s="213">
        <f t="shared" si="1"/>
        <v>24000</v>
      </c>
    </row>
    <row r="91" spans="1:6" s="26" customFormat="1" ht="94.5" x14ac:dyDescent="0.2">
      <c r="A91" s="214" t="s">
        <v>523</v>
      </c>
      <c r="B91" s="209" t="s">
        <v>396</v>
      </c>
      <c r="C91" s="210" t="s">
        <v>524</v>
      </c>
      <c r="D91" s="211">
        <v>312600</v>
      </c>
      <c r="E91" s="212" t="s">
        <v>39</v>
      </c>
      <c r="F91" s="213">
        <f t="shared" si="1"/>
        <v>312600</v>
      </c>
    </row>
    <row r="92" spans="1:6" s="26" customFormat="1" ht="31.5" x14ac:dyDescent="0.2">
      <c r="A92" s="208" t="s">
        <v>443</v>
      </c>
      <c r="B92" s="209" t="s">
        <v>396</v>
      </c>
      <c r="C92" s="210" t="s">
        <v>525</v>
      </c>
      <c r="D92" s="211">
        <v>312600</v>
      </c>
      <c r="E92" s="212" t="s">
        <v>39</v>
      </c>
      <c r="F92" s="213">
        <f t="shared" si="1"/>
        <v>312600</v>
      </c>
    </row>
    <row r="93" spans="1:6" s="26" customFormat="1" ht="31.5" x14ac:dyDescent="0.2">
      <c r="A93" s="208" t="s">
        <v>526</v>
      </c>
      <c r="B93" s="209" t="s">
        <v>396</v>
      </c>
      <c r="C93" s="210" t="s">
        <v>527</v>
      </c>
      <c r="D93" s="211">
        <v>886900</v>
      </c>
      <c r="E93" s="212">
        <v>46900</v>
      </c>
      <c r="F93" s="213">
        <f t="shared" si="1"/>
        <v>840000</v>
      </c>
    </row>
    <row r="94" spans="1:6" s="26" customFormat="1" ht="31.5" x14ac:dyDescent="0.2">
      <c r="A94" s="208" t="s">
        <v>528</v>
      </c>
      <c r="B94" s="209" t="s">
        <v>396</v>
      </c>
      <c r="C94" s="210" t="s">
        <v>529</v>
      </c>
      <c r="D94" s="211">
        <v>886900</v>
      </c>
      <c r="E94" s="212">
        <v>46900</v>
      </c>
      <c r="F94" s="213">
        <f t="shared" si="1"/>
        <v>840000</v>
      </c>
    </row>
    <row r="95" spans="1:6" s="26" customFormat="1" ht="78.75" x14ac:dyDescent="0.2">
      <c r="A95" s="208" t="s">
        <v>530</v>
      </c>
      <c r="B95" s="209" t="s">
        <v>396</v>
      </c>
      <c r="C95" s="210" t="s">
        <v>531</v>
      </c>
      <c r="D95" s="211">
        <v>200000</v>
      </c>
      <c r="E95" s="212" t="s">
        <v>39</v>
      </c>
      <c r="F95" s="213">
        <f t="shared" si="1"/>
        <v>200000</v>
      </c>
    </row>
    <row r="96" spans="1:6" s="26" customFormat="1" x14ac:dyDescent="0.2">
      <c r="A96" s="208" t="s">
        <v>409</v>
      </c>
      <c r="B96" s="209" t="s">
        <v>396</v>
      </c>
      <c r="C96" s="210" t="s">
        <v>532</v>
      </c>
      <c r="D96" s="211">
        <v>200000</v>
      </c>
      <c r="E96" s="212" t="s">
        <v>39</v>
      </c>
      <c r="F96" s="213">
        <f t="shared" si="1"/>
        <v>200000</v>
      </c>
    </row>
    <row r="97" spans="1:6" s="26" customFormat="1" ht="78.75" x14ac:dyDescent="0.2">
      <c r="A97" s="208" t="s">
        <v>533</v>
      </c>
      <c r="B97" s="209" t="s">
        <v>396</v>
      </c>
      <c r="C97" s="210" t="s">
        <v>534</v>
      </c>
      <c r="D97" s="211">
        <v>124100</v>
      </c>
      <c r="E97" s="212" t="s">
        <v>39</v>
      </c>
      <c r="F97" s="213">
        <f t="shared" si="1"/>
        <v>124100</v>
      </c>
    </row>
    <row r="98" spans="1:6" s="26" customFormat="1" x14ac:dyDescent="0.2">
      <c r="A98" s="208" t="s">
        <v>445</v>
      </c>
      <c r="B98" s="209" t="s">
        <v>396</v>
      </c>
      <c r="C98" s="210" t="s">
        <v>535</v>
      </c>
      <c r="D98" s="211">
        <v>124100</v>
      </c>
      <c r="E98" s="212" t="s">
        <v>39</v>
      </c>
      <c r="F98" s="213">
        <f t="shared" si="1"/>
        <v>124100</v>
      </c>
    </row>
    <row r="99" spans="1:6" s="26" customFormat="1" ht="157.5" x14ac:dyDescent="0.2">
      <c r="A99" s="214" t="s">
        <v>536</v>
      </c>
      <c r="B99" s="209" t="s">
        <v>396</v>
      </c>
      <c r="C99" s="210" t="s">
        <v>537</v>
      </c>
      <c r="D99" s="211">
        <v>562800</v>
      </c>
      <c r="E99" s="212">
        <v>46900</v>
      </c>
      <c r="F99" s="213">
        <f t="shared" si="1"/>
        <v>515900</v>
      </c>
    </row>
    <row r="100" spans="1:6" s="26" customFormat="1" x14ac:dyDescent="0.2">
      <c r="A100" s="208" t="s">
        <v>116</v>
      </c>
      <c r="B100" s="209" t="s">
        <v>396</v>
      </c>
      <c r="C100" s="210" t="s">
        <v>538</v>
      </c>
      <c r="D100" s="211">
        <v>562800</v>
      </c>
      <c r="E100" s="212">
        <v>46900</v>
      </c>
      <c r="F100" s="213">
        <f t="shared" si="1"/>
        <v>515900</v>
      </c>
    </row>
    <row r="101" spans="1:6" s="26" customFormat="1" ht="31.5" x14ac:dyDescent="0.2">
      <c r="A101" s="208" t="s">
        <v>467</v>
      </c>
      <c r="B101" s="209" t="s">
        <v>396</v>
      </c>
      <c r="C101" s="210" t="s">
        <v>539</v>
      </c>
      <c r="D101" s="211">
        <v>50000</v>
      </c>
      <c r="E101" s="212">
        <v>50000</v>
      </c>
      <c r="F101" s="213" t="str">
        <f t="shared" si="1"/>
        <v>-</v>
      </c>
    </row>
    <row r="102" spans="1:6" s="26" customFormat="1" x14ac:dyDescent="0.2">
      <c r="A102" s="208" t="s">
        <v>484</v>
      </c>
      <c r="B102" s="209" t="s">
        <v>396</v>
      </c>
      <c r="C102" s="210" t="s">
        <v>540</v>
      </c>
      <c r="D102" s="211">
        <v>50000</v>
      </c>
      <c r="E102" s="212">
        <v>50000</v>
      </c>
      <c r="F102" s="213" t="str">
        <f t="shared" si="1"/>
        <v>-</v>
      </c>
    </row>
    <row r="103" spans="1:6" s="26" customFormat="1" ht="78.75" x14ac:dyDescent="0.2">
      <c r="A103" s="208" t="s">
        <v>486</v>
      </c>
      <c r="B103" s="209" t="s">
        <v>396</v>
      </c>
      <c r="C103" s="210" t="s">
        <v>541</v>
      </c>
      <c r="D103" s="211">
        <v>50000</v>
      </c>
      <c r="E103" s="212">
        <v>50000</v>
      </c>
      <c r="F103" s="213" t="str">
        <f t="shared" si="1"/>
        <v>-</v>
      </c>
    </row>
    <row r="104" spans="1:6" s="26" customFormat="1" x14ac:dyDescent="0.2">
      <c r="A104" s="208" t="s">
        <v>513</v>
      </c>
      <c r="B104" s="209" t="s">
        <v>396</v>
      </c>
      <c r="C104" s="210" t="s">
        <v>542</v>
      </c>
      <c r="D104" s="211">
        <v>50000</v>
      </c>
      <c r="E104" s="212">
        <v>50000</v>
      </c>
      <c r="F104" s="213" t="str">
        <f t="shared" si="1"/>
        <v>-</v>
      </c>
    </row>
    <row r="105" spans="1:6" s="26" customFormat="1" ht="31.5" x14ac:dyDescent="0.2">
      <c r="A105" s="196" t="s">
        <v>543</v>
      </c>
      <c r="B105" s="197" t="s">
        <v>396</v>
      </c>
      <c r="C105" s="198" t="s">
        <v>544</v>
      </c>
      <c r="D105" s="199">
        <v>4247900</v>
      </c>
      <c r="E105" s="200">
        <v>339600</v>
      </c>
      <c r="F105" s="201">
        <f t="shared" si="1"/>
        <v>3908300</v>
      </c>
    </row>
    <row r="106" spans="1:6" s="26" customFormat="1" ht="31.5" x14ac:dyDescent="0.2">
      <c r="A106" s="208" t="s">
        <v>545</v>
      </c>
      <c r="B106" s="209" t="s">
        <v>396</v>
      </c>
      <c r="C106" s="210" t="s">
        <v>546</v>
      </c>
      <c r="D106" s="211">
        <v>14900</v>
      </c>
      <c r="E106" s="212" t="s">
        <v>39</v>
      </c>
      <c r="F106" s="213">
        <f t="shared" si="1"/>
        <v>14900</v>
      </c>
    </row>
    <row r="107" spans="1:6" s="26" customFormat="1" ht="63" x14ac:dyDescent="0.2">
      <c r="A107" s="208" t="s">
        <v>547</v>
      </c>
      <c r="B107" s="209" t="s">
        <v>396</v>
      </c>
      <c r="C107" s="210" t="s">
        <v>548</v>
      </c>
      <c r="D107" s="211">
        <v>14900</v>
      </c>
      <c r="E107" s="212" t="s">
        <v>39</v>
      </c>
      <c r="F107" s="213">
        <f t="shared" si="1"/>
        <v>14900</v>
      </c>
    </row>
    <row r="108" spans="1:6" s="26" customFormat="1" ht="31.5" x14ac:dyDescent="0.2">
      <c r="A108" s="208" t="s">
        <v>549</v>
      </c>
      <c r="B108" s="209" t="s">
        <v>396</v>
      </c>
      <c r="C108" s="210" t="s">
        <v>550</v>
      </c>
      <c r="D108" s="211">
        <v>14900</v>
      </c>
      <c r="E108" s="212" t="s">
        <v>39</v>
      </c>
      <c r="F108" s="213">
        <f t="shared" si="1"/>
        <v>14900</v>
      </c>
    </row>
    <row r="109" spans="1:6" s="26" customFormat="1" ht="126" x14ac:dyDescent="0.2">
      <c r="A109" s="214" t="s">
        <v>551</v>
      </c>
      <c r="B109" s="209" t="s">
        <v>396</v>
      </c>
      <c r="C109" s="210" t="s">
        <v>552</v>
      </c>
      <c r="D109" s="211">
        <v>14900</v>
      </c>
      <c r="E109" s="212" t="s">
        <v>39</v>
      </c>
      <c r="F109" s="213">
        <f t="shared" si="1"/>
        <v>14900</v>
      </c>
    </row>
    <row r="110" spans="1:6" s="26" customFormat="1" x14ac:dyDescent="0.2">
      <c r="A110" s="208" t="s">
        <v>409</v>
      </c>
      <c r="B110" s="209" t="s">
        <v>396</v>
      </c>
      <c r="C110" s="210" t="s">
        <v>553</v>
      </c>
      <c r="D110" s="211">
        <v>14900</v>
      </c>
      <c r="E110" s="212" t="s">
        <v>39</v>
      </c>
      <c r="F110" s="213">
        <f t="shared" si="1"/>
        <v>14900</v>
      </c>
    </row>
    <row r="111" spans="1:6" s="26" customFormat="1" ht="47.25" x14ac:dyDescent="0.2">
      <c r="A111" s="208" t="s">
        <v>554</v>
      </c>
      <c r="B111" s="209" t="s">
        <v>396</v>
      </c>
      <c r="C111" s="210" t="s">
        <v>555</v>
      </c>
      <c r="D111" s="211">
        <v>4100100</v>
      </c>
      <c r="E111" s="212">
        <v>339600</v>
      </c>
      <c r="F111" s="213">
        <f t="shared" si="1"/>
        <v>3760500</v>
      </c>
    </row>
    <row r="112" spans="1:6" s="26" customFormat="1" ht="63" x14ac:dyDescent="0.2">
      <c r="A112" s="208" t="s">
        <v>547</v>
      </c>
      <c r="B112" s="209" t="s">
        <v>396</v>
      </c>
      <c r="C112" s="210" t="s">
        <v>556</v>
      </c>
      <c r="D112" s="211">
        <v>4100100</v>
      </c>
      <c r="E112" s="212">
        <v>339600</v>
      </c>
      <c r="F112" s="213">
        <f t="shared" si="1"/>
        <v>3760500</v>
      </c>
    </row>
    <row r="113" spans="1:6" s="26" customFormat="1" ht="31.5" x14ac:dyDescent="0.2">
      <c r="A113" s="208" t="s">
        <v>549</v>
      </c>
      <c r="B113" s="209" t="s">
        <v>396</v>
      </c>
      <c r="C113" s="210" t="s">
        <v>557</v>
      </c>
      <c r="D113" s="211">
        <v>4100100</v>
      </c>
      <c r="E113" s="212">
        <v>339600</v>
      </c>
      <c r="F113" s="213">
        <f t="shared" si="1"/>
        <v>3760500</v>
      </c>
    </row>
    <row r="114" spans="1:6" s="26" customFormat="1" ht="110.25" x14ac:dyDescent="0.2">
      <c r="A114" s="214" t="s">
        <v>558</v>
      </c>
      <c r="B114" s="209" t="s">
        <v>396</v>
      </c>
      <c r="C114" s="210" t="s">
        <v>559</v>
      </c>
      <c r="D114" s="211">
        <v>25000</v>
      </c>
      <c r="E114" s="212" t="s">
        <v>39</v>
      </c>
      <c r="F114" s="213">
        <f t="shared" si="1"/>
        <v>25000</v>
      </c>
    </row>
    <row r="115" spans="1:6" s="26" customFormat="1" x14ac:dyDescent="0.2">
      <c r="A115" s="208" t="s">
        <v>409</v>
      </c>
      <c r="B115" s="209" t="s">
        <v>396</v>
      </c>
      <c r="C115" s="210" t="s">
        <v>560</v>
      </c>
      <c r="D115" s="211">
        <v>25000</v>
      </c>
      <c r="E115" s="212" t="s">
        <v>39</v>
      </c>
      <c r="F115" s="213">
        <f t="shared" si="1"/>
        <v>25000</v>
      </c>
    </row>
    <row r="116" spans="1:6" s="26" customFormat="1" ht="189" x14ac:dyDescent="0.2">
      <c r="A116" s="214" t="s">
        <v>561</v>
      </c>
      <c r="B116" s="209" t="s">
        <v>396</v>
      </c>
      <c r="C116" s="210" t="s">
        <v>562</v>
      </c>
      <c r="D116" s="211">
        <v>4075100</v>
      </c>
      <c r="E116" s="212">
        <v>339600</v>
      </c>
      <c r="F116" s="213">
        <f t="shared" si="1"/>
        <v>3735500</v>
      </c>
    </row>
    <row r="117" spans="1:6" s="26" customFormat="1" x14ac:dyDescent="0.2">
      <c r="A117" s="208" t="s">
        <v>116</v>
      </c>
      <c r="B117" s="209" t="s">
        <v>396</v>
      </c>
      <c r="C117" s="210" t="s">
        <v>563</v>
      </c>
      <c r="D117" s="211">
        <v>4075100</v>
      </c>
      <c r="E117" s="212">
        <v>339600</v>
      </c>
      <c r="F117" s="213">
        <f t="shared" si="1"/>
        <v>3735500</v>
      </c>
    </row>
    <row r="118" spans="1:6" s="26" customFormat="1" ht="31.5" x14ac:dyDescent="0.2">
      <c r="A118" s="208" t="s">
        <v>564</v>
      </c>
      <c r="B118" s="209" t="s">
        <v>396</v>
      </c>
      <c r="C118" s="210" t="s">
        <v>565</v>
      </c>
      <c r="D118" s="211">
        <v>132900</v>
      </c>
      <c r="E118" s="212" t="s">
        <v>39</v>
      </c>
      <c r="F118" s="213">
        <f t="shared" si="1"/>
        <v>132900</v>
      </c>
    </row>
    <row r="119" spans="1:6" s="26" customFormat="1" ht="63" x14ac:dyDescent="0.2">
      <c r="A119" s="208" t="s">
        <v>547</v>
      </c>
      <c r="B119" s="209" t="s">
        <v>396</v>
      </c>
      <c r="C119" s="210" t="s">
        <v>566</v>
      </c>
      <c r="D119" s="211">
        <v>32900</v>
      </c>
      <c r="E119" s="212" t="s">
        <v>39</v>
      </c>
      <c r="F119" s="213">
        <f t="shared" si="1"/>
        <v>32900</v>
      </c>
    </row>
    <row r="120" spans="1:6" s="26" customFormat="1" ht="31.5" x14ac:dyDescent="0.2">
      <c r="A120" s="208" t="s">
        <v>549</v>
      </c>
      <c r="B120" s="209" t="s">
        <v>396</v>
      </c>
      <c r="C120" s="210" t="s">
        <v>567</v>
      </c>
      <c r="D120" s="211">
        <v>32900</v>
      </c>
      <c r="E120" s="212" t="s">
        <v>39</v>
      </c>
      <c r="F120" s="213">
        <f t="shared" si="1"/>
        <v>32900</v>
      </c>
    </row>
    <row r="121" spans="1:6" s="26" customFormat="1" ht="94.5" x14ac:dyDescent="0.2">
      <c r="A121" s="214" t="s">
        <v>568</v>
      </c>
      <c r="B121" s="209" t="s">
        <v>396</v>
      </c>
      <c r="C121" s="210" t="s">
        <v>569</v>
      </c>
      <c r="D121" s="211">
        <v>32900</v>
      </c>
      <c r="E121" s="212" t="s">
        <v>39</v>
      </c>
      <c r="F121" s="213">
        <f t="shared" si="1"/>
        <v>32900</v>
      </c>
    </row>
    <row r="122" spans="1:6" s="26" customFormat="1" x14ac:dyDescent="0.2">
      <c r="A122" s="208" t="s">
        <v>409</v>
      </c>
      <c r="B122" s="209" t="s">
        <v>396</v>
      </c>
      <c r="C122" s="210" t="s">
        <v>570</v>
      </c>
      <c r="D122" s="211">
        <v>32900</v>
      </c>
      <c r="E122" s="212" t="s">
        <v>39</v>
      </c>
      <c r="F122" s="213">
        <f t="shared" si="1"/>
        <v>32900</v>
      </c>
    </row>
    <row r="123" spans="1:6" s="26" customFormat="1" ht="47.25" x14ac:dyDescent="0.2">
      <c r="A123" s="208" t="s">
        <v>571</v>
      </c>
      <c r="B123" s="209" t="s">
        <v>396</v>
      </c>
      <c r="C123" s="210" t="s">
        <v>572</v>
      </c>
      <c r="D123" s="211">
        <v>100000</v>
      </c>
      <c r="E123" s="212" t="s">
        <v>39</v>
      </c>
      <c r="F123" s="213">
        <f t="shared" si="1"/>
        <v>100000</v>
      </c>
    </row>
    <row r="124" spans="1:6" s="26" customFormat="1" x14ac:dyDescent="0.2">
      <c r="A124" s="208" t="s">
        <v>573</v>
      </c>
      <c r="B124" s="209" t="s">
        <v>396</v>
      </c>
      <c r="C124" s="210" t="s">
        <v>574</v>
      </c>
      <c r="D124" s="211">
        <v>100000</v>
      </c>
      <c r="E124" s="212" t="s">
        <v>39</v>
      </c>
      <c r="F124" s="213">
        <f t="shared" si="1"/>
        <v>100000</v>
      </c>
    </row>
    <row r="125" spans="1:6" s="26" customFormat="1" ht="94.5" x14ac:dyDescent="0.2">
      <c r="A125" s="214" t="s">
        <v>575</v>
      </c>
      <c r="B125" s="209" t="s">
        <v>396</v>
      </c>
      <c r="C125" s="210" t="s">
        <v>576</v>
      </c>
      <c r="D125" s="211">
        <v>100000</v>
      </c>
      <c r="E125" s="212" t="s">
        <v>39</v>
      </c>
      <c r="F125" s="213">
        <f t="shared" si="1"/>
        <v>100000</v>
      </c>
    </row>
    <row r="126" spans="1:6" s="26" customFormat="1" x14ac:dyDescent="0.2">
      <c r="A126" s="208" t="s">
        <v>409</v>
      </c>
      <c r="B126" s="209" t="s">
        <v>396</v>
      </c>
      <c r="C126" s="210" t="s">
        <v>577</v>
      </c>
      <c r="D126" s="211">
        <v>100000</v>
      </c>
      <c r="E126" s="212" t="s">
        <v>39</v>
      </c>
      <c r="F126" s="213">
        <f t="shared" si="1"/>
        <v>100000</v>
      </c>
    </row>
    <row r="127" spans="1:6" s="26" customFormat="1" x14ac:dyDescent="0.2">
      <c r="A127" s="196" t="s">
        <v>578</v>
      </c>
      <c r="B127" s="197" t="s">
        <v>396</v>
      </c>
      <c r="C127" s="198" t="s">
        <v>579</v>
      </c>
      <c r="D127" s="199">
        <v>86120800</v>
      </c>
      <c r="E127" s="200" t="s">
        <v>39</v>
      </c>
      <c r="F127" s="201">
        <f t="shared" si="1"/>
        <v>86120800</v>
      </c>
    </row>
    <row r="128" spans="1:6" s="26" customFormat="1" x14ac:dyDescent="0.2">
      <c r="A128" s="208" t="s">
        <v>580</v>
      </c>
      <c r="B128" s="209" t="s">
        <v>396</v>
      </c>
      <c r="C128" s="210" t="s">
        <v>581</v>
      </c>
      <c r="D128" s="211">
        <v>85985300</v>
      </c>
      <c r="E128" s="212" t="s">
        <v>39</v>
      </c>
      <c r="F128" s="213">
        <f t="shared" si="1"/>
        <v>85985300</v>
      </c>
    </row>
    <row r="129" spans="1:6" s="26" customFormat="1" ht="31.5" x14ac:dyDescent="0.2">
      <c r="A129" s="208" t="s">
        <v>582</v>
      </c>
      <c r="B129" s="209" t="s">
        <v>396</v>
      </c>
      <c r="C129" s="210" t="s">
        <v>583</v>
      </c>
      <c r="D129" s="211">
        <v>85985300</v>
      </c>
      <c r="E129" s="212" t="s">
        <v>39</v>
      </c>
      <c r="F129" s="213">
        <f t="shared" si="1"/>
        <v>85985300</v>
      </c>
    </row>
    <row r="130" spans="1:6" s="26" customFormat="1" ht="31.5" x14ac:dyDescent="0.2">
      <c r="A130" s="208" t="s">
        <v>584</v>
      </c>
      <c r="B130" s="209" t="s">
        <v>396</v>
      </c>
      <c r="C130" s="210" t="s">
        <v>585</v>
      </c>
      <c r="D130" s="211">
        <v>81292900</v>
      </c>
      <c r="E130" s="212" t="s">
        <v>39</v>
      </c>
      <c r="F130" s="213">
        <f t="shared" si="1"/>
        <v>81292900</v>
      </c>
    </row>
    <row r="131" spans="1:6" s="26" customFormat="1" ht="94.5" x14ac:dyDescent="0.2">
      <c r="A131" s="214" t="s">
        <v>586</v>
      </c>
      <c r="B131" s="209" t="s">
        <v>396</v>
      </c>
      <c r="C131" s="210" t="s">
        <v>587</v>
      </c>
      <c r="D131" s="211">
        <v>33490600</v>
      </c>
      <c r="E131" s="212" t="s">
        <v>39</v>
      </c>
      <c r="F131" s="213">
        <f t="shared" si="1"/>
        <v>33490600</v>
      </c>
    </row>
    <row r="132" spans="1:6" s="26" customFormat="1" x14ac:dyDescent="0.2">
      <c r="A132" s="208" t="s">
        <v>409</v>
      </c>
      <c r="B132" s="209" t="s">
        <v>396</v>
      </c>
      <c r="C132" s="210" t="s">
        <v>588</v>
      </c>
      <c r="D132" s="211">
        <v>33490600</v>
      </c>
      <c r="E132" s="212" t="s">
        <v>39</v>
      </c>
      <c r="F132" s="213">
        <f t="shared" si="1"/>
        <v>33490600</v>
      </c>
    </row>
    <row r="133" spans="1:6" s="26" customFormat="1" ht="94.5" x14ac:dyDescent="0.2">
      <c r="A133" s="214" t="s">
        <v>589</v>
      </c>
      <c r="B133" s="209" t="s">
        <v>396</v>
      </c>
      <c r="C133" s="210" t="s">
        <v>590</v>
      </c>
      <c r="D133" s="211">
        <v>300000</v>
      </c>
      <c r="E133" s="212" t="s">
        <v>39</v>
      </c>
      <c r="F133" s="213">
        <f t="shared" si="1"/>
        <v>300000</v>
      </c>
    </row>
    <row r="134" spans="1:6" s="26" customFormat="1" x14ac:dyDescent="0.2">
      <c r="A134" s="208" t="s">
        <v>409</v>
      </c>
      <c r="B134" s="209" t="s">
        <v>396</v>
      </c>
      <c r="C134" s="210" t="s">
        <v>591</v>
      </c>
      <c r="D134" s="211">
        <v>300000</v>
      </c>
      <c r="E134" s="212" t="s">
        <v>39</v>
      </c>
      <c r="F134" s="213">
        <f t="shared" si="1"/>
        <v>300000</v>
      </c>
    </row>
    <row r="135" spans="1:6" s="26" customFormat="1" ht="110.25" x14ac:dyDescent="0.2">
      <c r="A135" s="214" t="s">
        <v>592</v>
      </c>
      <c r="B135" s="209" t="s">
        <v>396</v>
      </c>
      <c r="C135" s="210" t="s">
        <v>593</v>
      </c>
      <c r="D135" s="211">
        <v>683000</v>
      </c>
      <c r="E135" s="212" t="s">
        <v>39</v>
      </c>
      <c r="F135" s="213">
        <f t="shared" si="1"/>
        <v>683000</v>
      </c>
    </row>
    <row r="136" spans="1:6" s="26" customFormat="1" x14ac:dyDescent="0.2">
      <c r="A136" s="208" t="s">
        <v>409</v>
      </c>
      <c r="B136" s="209" t="s">
        <v>396</v>
      </c>
      <c r="C136" s="210" t="s">
        <v>594</v>
      </c>
      <c r="D136" s="211">
        <v>683000</v>
      </c>
      <c r="E136" s="212" t="s">
        <v>39</v>
      </c>
      <c r="F136" s="213">
        <f t="shared" si="1"/>
        <v>683000</v>
      </c>
    </row>
    <row r="137" spans="1:6" s="26" customFormat="1" ht="94.5" x14ac:dyDescent="0.2">
      <c r="A137" s="214" t="s">
        <v>595</v>
      </c>
      <c r="B137" s="209" t="s">
        <v>396</v>
      </c>
      <c r="C137" s="210" t="s">
        <v>596</v>
      </c>
      <c r="D137" s="211">
        <v>3000000</v>
      </c>
      <c r="E137" s="212" t="s">
        <v>39</v>
      </c>
      <c r="F137" s="213">
        <f t="shared" si="1"/>
        <v>3000000</v>
      </c>
    </row>
    <row r="138" spans="1:6" s="26" customFormat="1" x14ac:dyDescent="0.2">
      <c r="A138" s="208" t="s">
        <v>409</v>
      </c>
      <c r="B138" s="209" t="s">
        <v>396</v>
      </c>
      <c r="C138" s="210" t="s">
        <v>597</v>
      </c>
      <c r="D138" s="211">
        <v>3000000</v>
      </c>
      <c r="E138" s="212" t="s">
        <v>39</v>
      </c>
      <c r="F138" s="213">
        <f t="shared" si="1"/>
        <v>3000000</v>
      </c>
    </row>
    <row r="139" spans="1:6" s="26" customFormat="1" ht="110.25" x14ac:dyDescent="0.2">
      <c r="A139" s="214" t="s">
        <v>598</v>
      </c>
      <c r="B139" s="209" t="s">
        <v>396</v>
      </c>
      <c r="C139" s="210" t="s">
        <v>599</v>
      </c>
      <c r="D139" s="211">
        <v>6833600</v>
      </c>
      <c r="E139" s="212" t="s">
        <v>39</v>
      </c>
      <c r="F139" s="213">
        <f t="shared" si="1"/>
        <v>6833600</v>
      </c>
    </row>
    <row r="140" spans="1:6" s="26" customFormat="1" x14ac:dyDescent="0.2">
      <c r="A140" s="208" t="s">
        <v>409</v>
      </c>
      <c r="B140" s="209" t="s">
        <v>396</v>
      </c>
      <c r="C140" s="210" t="s">
        <v>600</v>
      </c>
      <c r="D140" s="211">
        <v>6833600</v>
      </c>
      <c r="E140" s="212" t="s">
        <v>39</v>
      </c>
      <c r="F140" s="213">
        <f t="shared" si="1"/>
        <v>6833600</v>
      </c>
    </row>
    <row r="141" spans="1:6" s="26" customFormat="1" ht="94.5" x14ac:dyDescent="0.2">
      <c r="A141" s="214" t="s">
        <v>601</v>
      </c>
      <c r="B141" s="209" t="s">
        <v>396</v>
      </c>
      <c r="C141" s="210" t="s">
        <v>602</v>
      </c>
      <c r="D141" s="211">
        <v>36985700</v>
      </c>
      <c r="E141" s="212" t="s">
        <v>39</v>
      </c>
      <c r="F141" s="213">
        <f t="shared" si="1"/>
        <v>36985700</v>
      </c>
    </row>
    <row r="142" spans="1:6" s="26" customFormat="1" x14ac:dyDescent="0.2">
      <c r="A142" s="208" t="s">
        <v>409</v>
      </c>
      <c r="B142" s="209" t="s">
        <v>396</v>
      </c>
      <c r="C142" s="210" t="s">
        <v>603</v>
      </c>
      <c r="D142" s="211">
        <v>36985700</v>
      </c>
      <c r="E142" s="212" t="s">
        <v>39</v>
      </c>
      <c r="F142" s="213">
        <f t="shared" si="1"/>
        <v>36985700</v>
      </c>
    </row>
    <row r="143" spans="1:6" s="26" customFormat="1" ht="47.25" x14ac:dyDescent="0.2">
      <c r="A143" s="208" t="s">
        <v>604</v>
      </c>
      <c r="B143" s="209" t="s">
        <v>396</v>
      </c>
      <c r="C143" s="210" t="s">
        <v>605</v>
      </c>
      <c r="D143" s="211">
        <v>4692400</v>
      </c>
      <c r="E143" s="212" t="s">
        <v>39</v>
      </c>
      <c r="F143" s="213">
        <f t="shared" ref="F143:F206" si="2">IF(OR(D143="-",IF(E143="-",0,E143)&gt;=IF(D143="-",0,D143)),"-",IF(D143="-",0,D143)-IF(E143="-",0,E143))</f>
        <v>4692400</v>
      </c>
    </row>
    <row r="144" spans="1:6" s="26" customFormat="1" ht="94.5" x14ac:dyDescent="0.2">
      <c r="A144" s="214" t="s">
        <v>606</v>
      </c>
      <c r="B144" s="209" t="s">
        <v>396</v>
      </c>
      <c r="C144" s="210" t="s">
        <v>607</v>
      </c>
      <c r="D144" s="211">
        <v>50000</v>
      </c>
      <c r="E144" s="212" t="s">
        <v>39</v>
      </c>
      <c r="F144" s="213">
        <f t="shared" si="2"/>
        <v>50000</v>
      </c>
    </row>
    <row r="145" spans="1:6" s="26" customFormat="1" x14ac:dyDescent="0.2">
      <c r="A145" s="208" t="s">
        <v>409</v>
      </c>
      <c r="B145" s="209" t="s">
        <v>396</v>
      </c>
      <c r="C145" s="210" t="s">
        <v>608</v>
      </c>
      <c r="D145" s="211">
        <v>50000</v>
      </c>
      <c r="E145" s="212" t="s">
        <v>39</v>
      </c>
      <c r="F145" s="213">
        <f t="shared" si="2"/>
        <v>50000</v>
      </c>
    </row>
    <row r="146" spans="1:6" s="26" customFormat="1" ht="110.25" x14ac:dyDescent="0.2">
      <c r="A146" s="214" t="s">
        <v>609</v>
      </c>
      <c r="B146" s="209" t="s">
        <v>396</v>
      </c>
      <c r="C146" s="210" t="s">
        <v>610</v>
      </c>
      <c r="D146" s="211">
        <v>1804900</v>
      </c>
      <c r="E146" s="212" t="s">
        <v>39</v>
      </c>
      <c r="F146" s="213">
        <f t="shared" si="2"/>
        <v>1804900</v>
      </c>
    </row>
    <row r="147" spans="1:6" s="26" customFormat="1" x14ac:dyDescent="0.2">
      <c r="A147" s="208" t="s">
        <v>409</v>
      </c>
      <c r="B147" s="209" t="s">
        <v>396</v>
      </c>
      <c r="C147" s="210" t="s">
        <v>611</v>
      </c>
      <c r="D147" s="211">
        <v>1804900</v>
      </c>
      <c r="E147" s="212" t="s">
        <v>39</v>
      </c>
      <c r="F147" s="213">
        <f t="shared" si="2"/>
        <v>1804900</v>
      </c>
    </row>
    <row r="148" spans="1:6" s="26" customFormat="1" ht="94.5" x14ac:dyDescent="0.2">
      <c r="A148" s="214" t="s">
        <v>612</v>
      </c>
      <c r="B148" s="209" t="s">
        <v>396</v>
      </c>
      <c r="C148" s="210" t="s">
        <v>613</v>
      </c>
      <c r="D148" s="211">
        <v>900000</v>
      </c>
      <c r="E148" s="212" t="s">
        <v>39</v>
      </c>
      <c r="F148" s="213">
        <f t="shared" si="2"/>
        <v>900000</v>
      </c>
    </row>
    <row r="149" spans="1:6" s="26" customFormat="1" x14ac:dyDescent="0.2">
      <c r="A149" s="208" t="s">
        <v>409</v>
      </c>
      <c r="B149" s="209" t="s">
        <v>396</v>
      </c>
      <c r="C149" s="210" t="s">
        <v>614</v>
      </c>
      <c r="D149" s="211">
        <v>900000</v>
      </c>
      <c r="E149" s="212" t="s">
        <v>39</v>
      </c>
      <c r="F149" s="213">
        <f t="shared" si="2"/>
        <v>900000</v>
      </c>
    </row>
    <row r="150" spans="1:6" s="26" customFormat="1" ht="94.5" x14ac:dyDescent="0.2">
      <c r="A150" s="214" t="s">
        <v>615</v>
      </c>
      <c r="B150" s="209" t="s">
        <v>396</v>
      </c>
      <c r="C150" s="210" t="s">
        <v>616</v>
      </c>
      <c r="D150" s="211">
        <v>1937500</v>
      </c>
      <c r="E150" s="212" t="s">
        <v>39</v>
      </c>
      <c r="F150" s="213">
        <f t="shared" si="2"/>
        <v>1937500</v>
      </c>
    </row>
    <row r="151" spans="1:6" s="26" customFormat="1" x14ac:dyDescent="0.2">
      <c r="A151" s="208" t="s">
        <v>409</v>
      </c>
      <c r="B151" s="209" t="s">
        <v>396</v>
      </c>
      <c r="C151" s="210" t="s">
        <v>617</v>
      </c>
      <c r="D151" s="211">
        <v>1937500</v>
      </c>
      <c r="E151" s="212" t="s">
        <v>39</v>
      </c>
      <c r="F151" s="213">
        <f t="shared" si="2"/>
        <v>1937500</v>
      </c>
    </row>
    <row r="152" spans="1:6" s="26" customFormat="1" x14ac:dyDescent="0.2">
      <c r="A152" s="208" t="s">
        <v>618</v>
      </c>
      <c r="B152" s="209" t="s">
        <v>396</v>
      </c>
      <c r="C152" s="210" t="s">
        <v>619</v>
      </c>
      <c r="D152" s="211">
        <v>135500</v>
      </c>
      <c r="E152" s="212" t="s">
        <v>39</v>
      </c>
      <c r="F152" s="213">
        <f t="shared" si="2"/>
        <v>135500</v>
      </c>
    </row>
    <row r="153" spans="1:6" s="26" customFormat="1" ht="63" x14ac:dyDescent="0.2">
      <c r="A153" s="208" t="s">
        <v>426</v>
      </c>
      <c r="B153" s="209" t="s">
        <v>396</v>
      </c>
      <c r="C153" s="210" t="s">
        <v>620</v>
      </c>
      <c r="D153" s="211">
        <v>35500</v>
      </c>
      <c r="E153" s="212" t="s">
        <v>39</v>
      </c>
      <c r="F153" s="213">
        <f t="shared" si="2"/>
        <v>35500</v>
      </c>
    </row>
    <row r="154" spans="1:6" s="26" customFormat="1" ht="31.5" x14ac:dyDescent="0.2">
      <c r="A154" s="208" t="s">
        <v>428</v>
      </c>
      <c r="B154" s="209" t="s">
        <v>396</v>
      </c>
      <c r="C154" s="210" t="s">
        <v>621</v>
      </c>
      <c r="D154" s="211">
        <v>35500</v>
      </c>
      <c r="E154" s="212" t="s">
        <v>39</v>
      </c>
      <c r="F154" s="213">
        <f t="shared" si="2"/>
        <v>35500</v>
      </c>
    </row>
    <row r="155" spans="1:6" s="26" customFormat="1" ht="110.25" x14ac:dyDescent="0.2">
      <c r="A155" s="214" t="s">
        <v>622</v>
      </c>
      <c r="B155" s="209" t="s">
        <v>396</v>
      </c>
      <c r="C155" s="210" t="s">
        <v>623</v>
      </c>
      <c r="D155" s="211">
        <v>35500</v>
      </c>
      <c r="E155" s="212" t="s">
        <v>39</v>
      </c>
      <c r="F155" s="213">
        <f t="shared" si="2"/>
        <v>35500</v>
      </c>
    </row>
    <row r="156" spans="1:6" s="26" customFormat="1" x14ac:dyDescent="0.2">
      <c r="A156" s="208" t="s">
        <v>409</v>
      </c>
      <c r="B156" s="209" t="s">
        <v>396</v>
      </c>
      <c r="C156" s="210" t="s">
        <v>624</v>
      </c>
      <c r="D156" s="211">
        <v>35500</v>
      </c>
      <c r="E156" s="212" t="s">
        <v>39</v>
      </c>
      <c r="F156" s="213">
        <f t="shared" si="2"/>
        <v>35500</v>
      </c>
    </row>
    <row r="157" spans="1:6" s="26" customFormat="1" ht="31.5" x14ac:dyDescent="0.2">
      <c r="A157" s="208" t="s">
        <v>526</v>
      </c>
      <c r="B157" s="209" t="s">
        <v>396</v>
      </c>
      <c r="C157" s="210" t="s">
        <v>625</v>
      </c>
      <c r="D157" s="211">
        <v>100000</v>
      </c>
      <c r="E157" s="212" t="s">
        <v>39</v>
      </c>
      <c r="F157" s="213">
        <f t="shared" si="2"/>
        <v>100000</v>
      </c>
    </row>
    <row r="158" spans="1:6" s="26" customFormat="1" ht="31.5" x14ac:dyDescent="0.2">
      <c r="A158" s="208" t="s">
        <v>528</v>
      </c>
      <c r="B158" s="209" t="s">
        <v>396</v>
      </c>
      <c r="C158" s="210" t="s">
        <v>626</v>
      </c>
      <c r="D158" s="211">
        <v>100000</v>
      </c>
      <c r="E158" s="212" t="s">
        <v>39</v>
      </c>
      <c r="F158" s="213">
        <f t="shared" si="2"/>
        <v>100000</v>
      </c>
    </row>
    <row r="159" spans="1:6" s="26" customFormat="1" ht="110.25" x14ac:dyDescent="0.2">
      <c r="A159" s="214" t="s">
        <v>627</v>
      </c>
      <c r="B159" s="209" t="s">
        <v>396</v>
      </c>
      <c r="C159" s="210" t="s">
        <v>628</v>
      </c>
      <c r="D159" s="211">
        <v>100000</v>
      </c>
      <c r="E159" s="212" t="s">
        <v>39</v>
      </c>
      <c r="F159" s="213">
        <f t="shared" si="2"/>
        <v>100000</v>
      </c>
    </row>
    <row r="160" spans="1:6" s="26" customFormat="1" x14ac:dyDescent="0.2">
      <c r="A160" s="208" t="s">
        <v>409</v>
      </c>
      <c r="B160" s="209" t="s">
        <v>396</v>
      </c>
      <c r="C160" s="210" t="s">
        <v>629</v>
      </c>
      <c r="D160" s="211">
        <v>100000</v>
      </c>
      <c r="E160" s="212" t="s">
        <v>39</v>
      </c>
      <c r="F160" s="213">
        <f t="shared" si="2"/>
        <v>100000</v>
      </c>
    </row>
    <row r="161" spans="1:6" s="26" customFormat="1" x14ac:dyDescent="0.2">
      <c r="A161" s="196" t="s">
        <v>630</v>
      </c>
      <c r="B161" s="197" t="s">
        <v>396</v>
      </c>
      <c r="C161" s="198" t="s">
        <v>631</v>
      </c>
      <c r="D161" s="199">
        <v>315130600</v>
      </c>
      <c r="E161" s="200">
        <v>1275897.23</v>
      </c>
      <c r="F161" s="201">
        <f t="shared" si="2"/>
        <v>313854702.76999998</v>
      </c>
    </row>
    <row r="162" spans="1:6" s="26" customFormat="1" x14ac:dyDescent="0.2">
      <c r="A162" s="208" t="s">
        <v>632</v>
      </c>
      <c r="B162" s="209" t="s">
        <v>396</v>
      </c>
      <c r="C162" s="210" t="s">
        <v>633</v>
      </c>
      <c r="D162" s="211">
        <v>2190700</v>
      </c>
      <c r="E162" s="212">
        <v>131487.14000000001</v>
      </c>
      <c r="F162" s="213">
        <f t="shared" si="2"/>
        <v>2059212.8599999999</v>
      </c>
    </row>
    <row r="163" spans="1:6" s="26" customFormat="1" ht="47.25" x14ac:dyDescent="0.2">
      <c r="A163" s="208" t="s">
        <v>634</v>
      </c>
      <c r="B163" s="209" t="s">
        <v>396</v>
      </c>
      <c r="C163" s="210" t="s">
        <v>635</v>
      </c>
      <c r="D163" s="211">
        <v>1110000</v>
      </c>
      <c r="E163" s="212" t="s">
        <v>39</v>
      </c>
      <c r="F163" s="213">
        <f t="shared" si="2"/>
        <v>1110000</v>
      </c>
    </row>
    <row r="164" spans="1:6" s="26" customFormat="1" x14ac:dyDescent="0.2">
      <c r="A164" s="208" t="s">
        <v>636</v>
      </c>
      <c r="B164" s="209" t="s">
        <v>396</v>
      </c>
      <c r="C164" s="210" t="s">
        <v>637</v>
      </c>
      <c r="D164" s="211">
        <v>1110000</v>
      </c>
      <c r="E164" s="212" t="s">
        <v>39</v>
      </c>
      <c r="F164" s="213">
        <f t="shared" si="2"/>
        <v>1110000</v>
      </c>
    </row>
    <row r="165" spans="1:6" s="26" customFormat="1" ht="110.25" x14ac:dyDescent="0.2">
      <c r="A165" s="214" t="s">
        <v>638</v>
      </c>
      <c r="B165" s="209" t="s">
        <v>396</v>
      </c>
      <c r="C165" s="210" t="s">
        <v>639</v>
      </c>
      <c r="D165" s="211">
        <v>200000</v>
      </c>
      <c r="E165" s="212" t="s">
        <v>39</v>
      </c>
      <c r="F165" s="213">
        <f t="shared" si="2"/>
        <v>200000</v>
      </c>
    </row>
    <row r="166" spans="1:6" s="26" customFormat="1" x14ac:dyDescent="0.2">
      <c r="A166" s="208" t="s">
        <v>409</v>
      </c>
      <c r="B166" s="209" t="s">
        <v>396</v>
      </c>
      <c r="C166" s="210" t="s">
        <v>640</v>
      </c>
      <c r="D166" s="211">
        <v>200000</v>
      </c>
      <c r="E166" s="212" t="s">
        <v>39</v>
      </c>
      <c r="F166" s="213">
        <f t="shared" si="2"/>
        <v>200000</v>
      </c>
    </row>
    <row r="167" spans="1:6" s="26" customFormat="1" ht="126" x14ac:dyDescent="0.2">
      <c r="A167" s="214" t="s">
        <v>641</v>
      </c>
      <c r="B167" s="209" t="s">
        <v>396</v>
      </c>
      <c r="C167" s="210" t="s">
        <v>642</v>
      </c>
      <c r="D167" s="211">
        <v>910000</v>
      </c>
      <c r="E167" s="212" t="s">
        <v>39</v>
      </c>
      <c r="F167" s="213">
        <f t="shared" si="2"/>
        <v>910000</v>
      </c>
    </row>
    <row r="168" spans="1:6" s="26" customFormat="1" x14ac:dyDescent="0.2">
      <c r="A168" s="208" t="s">
        <v>409</v>
      </c>
      <c r="B168" s="209" t="s">
        <v>396</v>
      </c>
      <c r="C168" s="210" t="s">
        <v>643</v>
      </c>
      <c r="D168" s="211">
        <v>910000</v>
      </c>
      <c r="E168" s="212" t="s">
        <v>39</v>
      </c>
      <c r="F168" s="213">
        <f t="shared" si="2"/>
        <v>910000</v>
      </c>
    </row>
    <row r="169" spans="1:6" s="26" customFormat="1" ht="63" x14ac:dyDescent="0.2">
      <c r="A169" s="208" t="s">
        <v>644</v>
      </c>
      <c r="B169" s="209" t="s">
        <v>396</v>
      </c>
      <c r="C169" s="210" t="s">
        <v>645</v>
      </c>
      <c r="D169" s="211">
        <v>1030700</v>
      </c>
      <c r="E169" s="212">
        <v>131487.14000000001</v>
      </c>
      <c r="F169" s="213">
        <f t="shared" si="2"/>
        <v>899212.86</v>
      </c>
    </row>
    <row r="170" spans="1:6" s="26" customFormat="1" ht="31.5" x14ac:dyDescent="0.2">
      <c r="A170" s="208" t="s">
        <v>646</v>
      </c>
      <c r="B170" s="209" t="s">
        <v>396</v>
      </c>
      <c r="C170" s="210" t="s">
        <v>647</v>
      </c>
      <c r="D170" s="211">
        <v>1030700</v>
      </c>
      <c r="E170" s="212">
        <v>131487.14000000001</v>
      </c>
      <c r="F170" s="213">
        <f t="shared" si="2"/>
        <v>899212.86</v>
      </c>
    </row>
    <row r="171" spans="1:6" s="26" customFormat="1" ht="110.25" x14ac:dyDescent="0.2">
      <c r="A171" s="214" t="s">
        <v>648</v>
      </c>
      <c r="B171" s="209" t="s">
        <v>396</v>
      </c>
      <c r="C171" s="210" t="s">
        <v>649</v>
      </c>
      <c r="D171" s="211">
        <v>50000</v>
      </c>
      <c r="E171" s="212" t="s">
        <v>39</v>
      </c>
      <c r="F171" s="213">
        <f t="shared" si="2"/>
        <v>50000</v>
      </c>
    </row>
    <row r="172" spans="1:6" s="26" customFormat="1" ht="31.5" x14ac:dyDescent="0.2">
      <c r="A172" s="208" t="s">
        <v>650</v>
      </c>
      <c r="B172" s="209" t="s">
        <v>396</v>
      </c>
      <c r="C172" s="210" t="s">
        <v>651</v>
      </c>
      <c r="D172" s="211">
        <v>50000</v>
      </c>
      <c r="E172" s="212" t="s">
        <v>39</v>
      </c>
      <c r="F172" s="213">
        <f t="shared" si="2"/>
        <v>50000</v>
      </c>
    </row>
    <row r="173" spans="1:6" s="26" customFormat="1" ht="126" x14ac:dyDescent="0.2">
      <c r="A173" s="214" t="s">
        <v>652</v>
      </c>
      <c r="B173" s="209" t="s">
        <v>396</v>
      </c>
      <c r="C173" s="210" t="s">
        <v>653</v>
      </c>
      <c r="D173" s="211">
        <v>740700</v>
      </c>
      <c r="E173" s="212">
        <v>118716.37</v>
      </c>
      <c r="F173" s="213">
        <f t="shared" si="2"/>
        <v>621983.63</v>
      </c>
    </row>
    <row r="174" spans="1:6" s="26" customFormat="1" x14ac:dyDescent="0.2">
      <c r="A174" s="208" t="s">
        <v>409</v>
      </c>
      <c r="B174" s="209" t="s">
        <v>396</v>
      </c>
      <c r="C174" s="210" t="s">
        <v>654</v>
      </c>
      <c r="D174" s="211">
        <v>740700</v>
      </c>
      <c r="E174" s="212">
        <v>118716.37</v>
      </c>
      <c r="F174" s="213">
        <f t="shared" si="2"/>
        <v>621983.63</v>
      </c>
    </row>
    <row r="175" spans="1:6" s="26" customFormat="1" ht="110.25" x14ac:dyDescent="0.2">
      <c r="A175" s="214" t="s">
        <v>655</v>
      </c>
      <c r="B175" s="209" t="s">
        <v>396</v>
      </c>
      <c r="C175" s="210" t="s">
        <v>656</v>
      </c>
      <c r="D175" s="211">
        <v>240000</v>
      </c>
      <c r="E175" s="212">
        <v>12770.77</v>
      </c>
      <c r="F175" s="213">
        <f t="shared" si="2"/>
        <v>227229.23</v>
      </c>
    </row>
    <row r="176" spans="1:6" s="26" customFormat="1" x14ac:dyDescent="0.2">
      <c r="A176" s="208" t="s">
        <v>409</v>
      </c>
      <c r="B176" s="209" t="s">
        <v>396</v>
      </c>
      <c r="C176" s="210" t="s">
        <v>657</v>
      </c>
      <c r="D176" s="211">
        <v>180000</v>
      </c>
      <c r="E176" s="212">
        <v>5399.77</v>
      </c>
      <c r="F176" s="213">
        <f t="shared" si="2"/>
        <v>174600.23</v>
      </c>
    </row>
    <row r="177" spans="1:6" s="26" customFormat="1" x14ac:dyDescent="0.2">
      <c r="A177" s="208" t="s">
        <v>441</v>
      </c>
      <c r="B177" s="209" t="s">
        <v>396</v>
      </c>
      <c r="C177" s="210" t="s">
        <v>658</v>
      </c>
      <c r="D177" s="211">
        <v>60000</v>
      </c>
      <c r="E177" s="212">
        <v>7371</v>
      </c>
      <c r="F177" s="213">
        <f t="shared" si="2"/>
        <v>52629</v>
      </c>
    </row>
    <row r="178" spans="1:6" s="26" customFormat="1" ht="31.5" x14ac:dyDescent="0.2">
      <c r="A178" s="208" t="s">
        <v>403</v>
      </c>
      <c r="B178" s="209" t="s">
        <v>396</v>
      </c>
      <c r="C178" s="210" t="s">
        <v>659</v>
      </c>
      <c r="D178" s="211">
        <v>50000</v>
      </c>
      <c r="E178" s="212" t="s">
        <v>39</v>
      </c>
      <c r="F178" s="213">
        <f t="shared" si="2"/>
        <v>50000</v>
      </c>
    </row>
    <row r="179" spans="1:6" s="26" customFormat="1" ht="31.5" x14ac:dyDescent="0.2">
      <c r="A179" s="208" t="s">
        <v>660</v>
      </c>
      <c r="B179" s="209" t="s">
        <v>396</v>
      </c>
      <c r="C179" s="210" t="s">
        <v>661</v>
      </c>
      <c r="D179" s="211">
        <v>50000</v>
      </c>
      <c r="E179" s="212" t="s">
        <v>39</v>
      </c>
      <c r="F179" s="213">
        <f t="shared" si="2"/>
        <v>50000</v>
      </c>
    </row>
    <row r="180" spans="1:6" s="26" customFormat="1" ht="94.5" x14ac:dyDescent="0.2">
      <c r="A180" s="214" t="s">
        <v>662</v>
      </c>
      <c r="B180" s="209" t="s">
        <v>396</v>
      </c>
      <c r="C180" s="210" t="s">
        <v>663</v>
      </c>
      <c r="D180" s="211">
        <v>50000</v>
      </c>
      <c r="E180" s="212" t="s">
        <v>39</v>
      </c>
      <c r="F180" s="213">
        <f t="shared" si="2"/>
        <v>50000</v>
      </c>
    </row>
    <row r="181" spans="1:6" s="26" customFormat="1" x14ac:dyDescent="0.2">
      <c r="A181" s="208" t="s">
        <v>409</v>
      </c>
      <c r="B181" s="209" t="s">
        <v>396</v>
      </c>
      <c r="C181" s="210" t="s">
        <v>664</v>
      </c>
      <c r="D181" s="211">
        <v>50000</v>
      </c>
      <c r="E181" s="212" t="s">
        <v>39</v>
      </c>
      <c r="F181" s="213">
        <f t="shared" si="2"/>
        <v>50000</v>
      </c>
    </row>
    <row r="182" spans="1:6" s="26" customFormat="1" x14ac:dyDescent="0.2">
      <c r="A182" s="208" t="s">
        <v>665</v>
      </c>
      <c r="B182" s="209" t="s">
        <v>396</v>
      </c>
      <c r="C182" s="210" t="s">
        <v>666</v>
      </c>
      <c r="D182" s="211">
        <v>45292500</v>
      </c>
      <c r="E182" s="212" t="s">
        <v>39</v>
      </c>
      <c r="F182" s="213">
        <f t="shared" si="2"/>
        <v>45292500</v>
      </c>
    </row>
    <row r="183" spans="1:6" s="26" customFormat="1" ht="63" x14ac:dyDescent="0.2">
      <c r="A183" s="208" t="s">
        <v>644</v>
      </c>
      <c r="B183" s="209" t="s">
        <v>396</v>
      </c>
      <c r="C183" s="210" t="s">
        <v>667</v>
      </c>
      <c r="D183" s="211">
        <v>45292500</v>
      </c>
      <c r="E183" s="212" t="s">
        <v>39</v>
      </c>
      <c r="F183" s="213">
        <f t="shared" si="2"/>
        <v>45292500</v>
      </c>
    </row>
    <row r="184" spans="1:6" s="26" customFormat="1" ht="47.25" x14ac:dyDescent="0.2">
      <c r="A184" s="208" t="s">
        <v>668</v>
      </c>
      <c r="B184" s="209" t="s">
        <v>396</v>
      </c>
      <c r="C184" s="210" t="s">
        <v>669</v>
      </c>
      <c r="D184" s="211">
        <v>45292500</v>
      </c>
      <c r="E184" s="212" t="s">
        <v>39</v>
      </c>
      <c r="F184" s="213">
        <f t="shared" si="2"/>
        <v>45292500</v>
      </c>
    </row>
    <row r="185" spans="1:6" s="26" customFormat="1" ht="126" x14ac:dyDescent="0.2">
      <c r="A185" s="214" t="s">
        <v>670</v>
      </c>
      <c r="B185" s="209" t="s">
        <v>396</v>
      </c>
      <c r="C185" s="210" t="s">
        <v>671</v>
      </c>
      <c r="D185" s="211">
        <v>250000</v>
      </c>
      <c r="E185" s="212" t="s">
        <v>39</v>
      </c>
      <c r="F185" s="213">
        <f t="shared" si="2"/>
        <v>250000</v>
      </c>
    </row>
    <row r="186" spans="1:6" s="26" customFormat="1" x14ac:dyDescent="0.2">
      <c r="A186" s="208" t="s">
        <v>409</v>
      </c>
      <c r="B186" s="209" t="s">
        <v>396</v>
      </c>
      <c r="C186" s="210" t="s">
        <v>672</v>
      </c>
      <c r="D186" s="211">
        <v>250000</v>
      </c>
      <c r="E186" s="212" t="s">
        <v>39</v>
      </c>
      <c r="F186" s="213">
        <f t="shared" si="2"/>
        <v>250000</v>
      </c>
    </row>
    <row r="187" spans="1:6" s="26" customFormat="1" ht="126" x14ac:dyDescent="0.2">
      <c r="A187" s="214" t="s">
        <v>673</v>
      </c>
      <c r="B187" s="209" t="s">
        <v>396</v>
      </c>
      <c r="C187" s="210" t="s">
        <v>674</v>
      </c>
      <c r="D187" s="211">
        <v>200000</v>
      </c>
      <c r="E187" s="212" t="s">
        <v>39</v>
      </c>
      <c r="F187" s="213">
        <f t="shared" si="2"/>
        <v>200000</v>
      </c>
    </row>
    <row r="188" spans="1:6" s="26" customFormat="1" x14ac:dyDescent="0.2">
      <c r="A188" s="208" t="s">
        <v>409</v>
      </c>
      <c r="B188" s="209" t="s">
        <v>396</v>
      </c>
      <c r="C188" s="210" t="s">
        <v>675</v>
      </c>
      <c r="D188" s="211">
        <v>200000</v>
      </c>
      <c r="E188" s="212" t="s">
        <v>39</v>
      </c>
      <c r="F188" s="213">
        <f t="shared" si="2"/>
        <v>200000</v>
      </c>
    </row>
    <row r="189" spans="1:6" s="26" customFormat="1" ht="189" x14ac:dyDescent="0.2">
      <c r="A189" s="214" t="s">
        <v>676</v>
      </c>
      <c r="B189" s="209" t="s">
        <v>396</v>
      </c>
      <c r="C189" s="210" t="s">
        <v>677</v>
      </c>
      <c r="D189" s="211">
        <v>98000</v>
      </c>
      <c r="E189" s="212" t="s">
        <v>39</v>
      </c>
      <c r="F189" s="213">
        <f t="shared" si="2"/>
        <v>98000</v>
      </c>
    </row>
    <row r="190" spans="1:6" s="26" customFormat="1" x14ac:dyDescent="0.2">
      <c r="A190" s="208" t="s">
        <v>409</v>
      </c>
      <c r="B190" s="209" t="s">
        <v>396</v>
      </c>
      <c r="C190" s="210" t="s">
        <v>678</v>
      </c>
      <c r="D190" s="211">
        <v>98000</v>
      </c>
      <c r="E190" s="212" t="s">
        <v>39</v>
      </c>
      <c r="F190" s="213">
        <f t="shared" si="2"/>
        <v>98000</v>
      </c>
    </row>
    <row r="191" spans="1:6" s="26" customFormat="1" ht="157.5" x14ac:dyDescent="0.2">
      <c r="A191" s="214" t="s">
        <v>679</v>
      </c>
      <c r="B191" s="209" t="s">
        <v>396</v>
      </c>
      <c r="C191" s="210" t="s">
        <v>680</v>
      </c>
      <c r="D191" s="211">
        <v>2326700</v>
      </c>
      <c r="E191" s="212" t="s">
        <v>39</v>
      </c>
      <c r="F191" s="213">
        <f t="shared" si="2"/>
        <v>2326700</v>
      </c>
    </row>
    <row r="192" spans="1:6" s="26" customFormat="1" ht="47.25" x14ac:dyDescent="0.2">
      <c r="A192" s="208" t="s">
        <v>681</v>
      </c>
      <c r="B192" s="209" t="s">
        <v>396</v>
      </c>
      <c r="C192" s="210" t="s">
        <v>682</v>
      </c>
      <c r="D192" s="211">
        <v>2326700</v>
      </c>
      <c r="E192" s="212" t="s">
        <v>39</v>
      </c>
      <c r="F192" s="213">
        <f t="shared" si="2"/>
        <v>2326700</v>
      </c>
    </row>
    <row r="193" spans="1:6" s="26" customFormat="1" ht="141.75" x14ac:dyDescent="0.2">
      <c r="A193" s="214" t="s">
        <v>683</v>
      </c>
      <c r="B193" s="209" t="s">
        <v>396</v>
      </c>
      <c r="C193" s="210" t="s">
        <v>684</v>
      </c>
      <c r="D193" s="211">
        <v>42417800</v>
      </c>
      <c r="E193" s="212" t="s">
        <v>39</v>
      </c>
      <c r="F193" s="213">
        <f t="shared" si="2"/>
        <v>42417800</v>
      </c>
    </row>
    <row r="194" spans="1:6" s="26" customFormat="1" ht="63" x14ac:dyDescent="0.2">
      <c r="A194" s="208" t="s">
        <v>685</v>
      </c>
      <c r="B194" s="209" t="s">
        <v>396</v>
      </c>
      <c r="C194" s="210" t="s">
        <v>686</v>
      </c>
      <c r="D194" s="211">
        <v>42417800</v>
      </c>
      <c r="E194" s="212" t="s">
        <v>39</v>
      </c>
      <c r="F194" s="213">
        <f t="shared" si="2"/>
        <v>42417800</v>
      </c>
    </row>
    <row r="195" spans="1:6" s="26" customFormat="1" x14ac:dyDescent="0.2">
      <c r="A195" s="208" t="s">
        <v>687</v>
      </c>
      <c r="B195" s="209" t="s">
        <v>396</v>
      </c>
      <c r="C195" s="210" t="s">
        <v>688</v>
      </c>
      <c r="D195" s="211">
        <v>267647400</v>
      </c>
      <c r="E195" s="212">
        <v>1144410.0900000001</v>
      </c>
      <c r="F195" s="213">
        <f t="shared" si="2"/>
        <v>266502989.91</v>
      </c>
    </row>
    <row r="196" spans="1:6" s="26" customFormat="1" ht="31.5" x14ac:dyDescent="0.2">
      <c r="A196" s="208" t="s">
        <v>403</v>
      </c>
      <c r="B196" s="209" t="s">
        <v>396</v>
      </c>
      <c r="C196" s="210" t="s">
        <v>689</v>
      </c>
      <c r="D196" s="211">
        <v>2350800</v>
      </c>
      <c r="E196" s="212">
        <v>490</v>
      </c>
      <c r="F196" s="213">
        <f t="shared" si="2"/>
        <v>2350310</v>
      </c>
    </row>
    <row r="197" spans="1:6" s="26" customFormat="1" ht="31.5" x14ac:dyDescent="0.2">
      <c r="A197" s="208" t="s">
        <v>690</v>
      </c>
      <c r="B197" s="209" t="s">
        <v>396</v>
      </c>
      <c r="C197" s="210" t="s">
        <v>691</v>
      </c>
      <c r="D197" s="211">
        <v>2350800</v>
      </c>
      <c r="E197" s="212">
        <v>490</v>
      </c>
      <c r="F197" s="213">
        <f t="shared" si="2"/>
        <v>2350310</v>
      </c>
    </row>
    <row r="198" spans="1:6" s="26" customFormat="1" ht="94.5" x14ac:dyDescent="0.2">
      <c r="A198" s="214" t="s">
        <v>692</v>
      </c>
      <c r="B198" s="209" t="s">
        <v>396</v>
      </c>
      <c r="C198" s="210" t="s">
        <v>693</v>
      </c>
      <c r="D198" s="211">
        <v>2350800</v>
      </c>
      <c r="E198" s="212">
        <v>490</v>
      </c>
      <c r="F198" s="213">
        <f t="shared" si="2"/>
        <v>2350310</v>
      </c>
    </row>
    <row r="199" spans="1:6" s="26" customFormat="1" x14ac:dyDescent="0.2">
      <c r="A199" s="208" t="s">
        <v>409</v>
      </c>
      <c r="B199" s="209" t="s">
        <v>396</v>
      </c>
      <c r="C199" s="210" t="s">
        <v>694</v>
      </c>
      <c r="D199" s="211">
        <v>2350800</v>
      </c>
      <c r="E199" s="212">
        <v>490</v>
      </c>
      <c r="F199" s="213">
        <f t="shared" si="2"/>
        <v>2350310</v>
      </c>
    </row>
    <row r="200" spans="1:6" s="26" customFormat="1" ht="47.25" x14ac:dyDescent="0.2">
      <c r="A200" s="208" t="s">
        <v>571</v>
      </c>
      <c r="B200" s="209" t="s">
        <v>396</v>
      </c>
      <c r="C200" s="210" t="s">
        <v>695</v>
      </c>
      <c r="D200" s="211">
        <v>34918500</v>
      </c>
      <c r="E200" s="212">
        <v>1078920.0900000001</v>
      </c>
      <c r="F200" s="213">
        <f t="shared" si="2"/>
        <v>33839579.909999996</v>
      </c>
    </row>
    <row r="201" spans="1:6" s="26" customFormat="1" ht="47.25" x14ac:dyDescent="0.2">
      <c r="A201" s="208" t="s">
        <v>696</v>
      </c>
      <c r="B201" s="209" t="s">
        <v>396</v>
      </c>
      <c r="C201" s="210" t="s">
        <v>697</v>
      </c>
      <c r="D201" s="211">
        <v>12324000</v>
      </c>
      <c r="E201" s="212">
        <v>1048505.31</v>
      </c>
      <c r="F201" s="213">
        <f t="shared" si="2"/>
        <v>11275494.689999999</v>
      </c>
    </row>
    <row r="202" spans="1:6" s="26" customFormat="1" ht="110.25" x14ac:dyDescent="0.2">
      <c r="A202" s="214" t="s">
        <v>698</v>
      </c>
      <c r="B202" s="209" t="s">
        <v>396</v>
      </c>
      <c r="C202" s="210" t="s">
        <v>699</v>
      </c>
      <c r="D202" s="211">
        <v>10909000</v>
      </c>
      <c r="E202" s="212">
        <v>983505.31</v>
      </c>
      <c r="F202" s="213">
        <f t="shared" si="2"/>
        <v>9925494.6899999995</v>
      </c>
    </row>
    <row r="203" spans="1:6" s="26" customFormat="1" x14ac:dyDescent="0.2">
      <c r="A203" s="208" t="s">
        <v>441</v>
      </c>
      <c r="B203" s="209" t="s">
        <v>396</v>
      </c>
      <c r="C203" s="210" t="s">
        <v>700</v>
      </c>
      <c r="D203" s="211">
        <v>10909000</v>
      </c>
      <c r="E203" s="212">
        <v>983505.31</v>
      </c>
      <c r="F203" s="213">
        <f t="shared" si="2"/>
        <v>9925494.6899999995</v>
      </c>
    </row>
    <row r="204" spans="1:6" s="26" customFormat="1" ht="110.25" x14ac:dyDescent="0.2">
      <c r="A204" s="214" t="s">
        <v>701</v>
      </c>
      <c r="B204" s="209" t="s">
        <v>396</v>
      </c>
      <c r="C204" s="210" t="s">
        <v>702</v>
      </c>
      <c r="D204" s="211">
        <v>1250000</v>
      </c>
      <c r="E204" s="212" t="s">
        <v>39</v>
      </c>
      <c r="F204" s="213">
        <f t="shared" si="2"/>
        <v>1250000</v>
      </c>
    </row>
    <row r="205" spans="1:6" s="26" customFormat="1" x14ac:dyDescent="0.2">
      <c r="A205" s="208" t="s">
        <v>409</v>
      </c>
      <c r="B205" s="209" t="s">
        <v>396</v>
      </c>
      <c r="C205" s="210" t="s">
        <v>703</v>
      </c>
      <c r="D205" s="211">
        <v>1250000</v>
      </c>
      <c r="E205" s="212" t="s">
        <v>39</v>
      </c>
      <c r="F205" s="213">
        <f t="shared" si="2"/>
        <v>1250000</v>
      </c>
    </row>
    <row r="206" spans="1:6" s="26" customFormat="1" ht="94.5" x14ac:dyDescent="0.2">
      <c r="A206" s="214" t="s">
        <v>704</v>
      </c>
      <c r="B206" s="209" t="s">
        <v>396</v>
      </c>
      <c r="C206" s="210" t="s">
        <v>705</v>
      </c>
      <c r="D206" s="211">
        <v>100000</v>
      </c>
      <c r="E206" s="212" t="s">
        <v>39</v>
      </c>
      <c r="F206" s="213">
        <f t="shared" si="2"/>
        <v>100000</v>
      </c>
    </row>
    <row r="207" spans="1:6" s="26" customFormat="1" x14ac:dyDescent="0.2">
      <c r="A207" s="208" t="s">
        <v>409</v>
      </c>
      <c r="B207" s="209" t="s">
        <v>396</v>
      </c>
      <c r="C207" s="210" t="s">
        <v>706</v>
      </c>
      <c r="D207" s="211">
        <v>100000</v>
      </c>
      <c r="E207" s="212" t="s">
        <v>39</v>
      </c>
      <c r="F207" s="213">
        <f t="shared" ref="F207:F270" si="3">IF(OR(D207="-",IF(E207="-",0,E207)&gt;=IF(D207="-",0,D207)),"-",IF(D207="-",0,D207)-IF(E207="-",0,E207))</f>
        <v>100000</v>
      </c>
    </row>
    <row r="208" spans="1:6" s="26" customFormat="1" ht="157.5" x14ac:dyDescent="0.2">
      <c r="A208" s="214" t="s">
        <v>707</v>
      </c>
      <c r="B208" s="209" t="s">
        <v>396</v>
      </c>
      <c r="C208" s="210" t="s">
        <v>708</v>
      </c>
      <c r="D208" s="211">
        <v>65000</v>
      </c>
      <c r="E208" s="212">
        <v>65000</v>
      </c>
      <c r="F208" s="213" t="str">
        <f t="shared" si="3"/>
        <v>-</v>
      </c>
    </row>
    <row r="209" spans="1:6" s="26" customFormat="1" ht="31.5" x14ac:dyDescent="0.2">
      <c r="A209" s="208" t="s">
        <v>650</v>
      </c>
      <c r="B209" s="209" t="s">
        <v>396</v>
      </c>
      <c r="C209" s="210" t="s">
        <v>709</v>
      </c>
      <c r="D209" s="211">
        <v>65000</v>
      </c>
      <c r="E209" s="212">
        <v>65000</v>
      </c>
      <c r="F209" s="213" t="str">
        <f t="shared" si="3"/>
        <v>-</v>
      </c>
    </row>
    <row r="210" spans="1:6" s="26" customFormat="1" x14ac:dyDescent="0.2">
      <c r="A210" s="208" t="s">
        <v>573</v>
      </c>
      <c r="B210" s="209" t="s">
        <v>396</v>
      </c>
      <c r="C210" s="210" t="s">
        <v>710</v>
      </c>
      <c r="D210" s="211">
        <v>22594500</v>
      </c>
      <c r="E210" s="212">
        <v>30414.78</v>
      </c>
      <c r="F210" s="213">
        <f t="shared" si="3"/>
        <v>22564085.219999999</v>
      </c>
    </row>
    <row r="211" spans="1:6" s="26" customFormat="1" ht="94.5" x14ac:dyDescent="0.2">
      <c r="A211" s="214" t="s">
        <v>711</v>
      </c>
      <c r="B211" s="209" t="s">
        <v>396</v>
      </c>
      <c r="C211" s="210" t="s">
        <v>712</v>
      </c>
      <c r="D211" s="211">
        <v>20401500</v>
      </c>
      <c r="E211" s="212">
        <v>30414.78</v>
      </c>
      <c r="F211" s="213">
        <f t="shared" si="3"/>
        <v>20371085.219999999</v>
      </c>
    </row>
    <row r="212" spans="1:6" s="26" customFormat="1" ht="63" x14ac:dyDescent="0.2">
      <c r="A212" s="208" t="s">
        <v>713</v>
      </c>
      <c r="B212" s="209" t="s">
        <v>396</v>
      </c>
      <c r="C212" s="210" t="s">
        <v>714</v>
      </c>
      <c r="D212" s="211">
        <v>20111200</v>
      </c>
      <c r="E212" s="212">
        <v>30414.78</v>
      </c>
      <c r="F212" s="213">
        <f t="shared" si="3"/>
        <v>20080785.219999999</v>
      </c>
    </row>
    <row r="213" spans="1:6" s="26" customFormat="1" x14ac:dyDescent="0.2">
      <c r="A213" s="208" t="s">
        <v>715</v>
      </c>
      <c r="B213" s="209" t="s">
        <v>396</v>
      </c>
      <c r="C213" s="210" t="s">
        <v>716</v>
      </c>
      <c r="D213" s="211">
        <v>290300</v>
      </c>
      <c r="E213" s="212" t="s">
        <v>39</v>
      </c>
      <c r="F213" s="213">
        <f t="shared" si="3"/>
        <v>290300</v>
      </c>
    </row>
    <row r="214" spans="1:6" s="26" customFormat="1" ht="94.5" x14ac:dyDescent="0.2">
      <c r="A214" s="214" t="s">
        <v>717</v>
      </c>
      <c r="B214" s="209" t="s">
        <v>396</v>
      </c>
      <c r="C214" s="210" t="s">
        <v>718</v>
      </c>
      <c r="D214" s="211">
        <v>2193000</v>
      </c>
      <c r="E214" s="212" t="s">
        <v>39</v>
      </c>
      <c r="F214" s="213">
        <f t="shared" si="3"/>
        <v>2193000</v>
      </c>
    </row>
    <row r="215" spans="1:6" s="26" customFormat="1" x14ac:dyDescent="0.2">
      <c r="A215" s="208" t="s">
        <v>409</v>
      </c>
      <c r="B215" s="209" t="s">
        <v>396</v>
      </c>
      <c r="C215" s="210" t="s">
        <v>719</v>
      </c>
      <c r="D215" s="211">
        <v>2193000</v>
      </c>
      <c r="E215" s="212" t="s">
        <v>39</v>
      </c>
      <c r="F215" s="213">
        <f t="shared" si="3"/>
        <v>2193000</v>
      </c>
    </row>
    <row r="216" spans="1:6" s="26" customFormat="1" ht="63" x14ac:dyDescent="0.2">
      <c r="A216" s="208" t="s">
        <v>720</v>
      </c>
      <c r="B216" s="209" t="s">
        <v>396</v>
      </c>
      <c r="C216" s="210" t="s">
        <v>721</v>
      </c>
      <c r="D216" s="211">
        <v>230378100</v>
      </c>
      <c r="E216" s="212">
        <v>65000</v>
      </c>
      <c r="F216" s="213">
        <f t="shared" si="3"/>
        <v>230313100</v>
      </c>
    </row>
    <row r="217" spans="1:6" s="26" customFormat="1" ht="31.5" x14ac:dyDescent="0.2">
      <c r="A217" s="208" t="s">
        <v>722</v>
      </c>
      <c r="B217" s="209" t="s">
        <v>396</v>
      </c>
      <c r="C217" s="210" t="s">
        <v>723</v>
      </c>
      <c r="D217" s="211">
        <v>230378100</v>
      </c>
      <c r="E217" s="212">
        <v>65000</v>
      </c>
      <c r="F217" s="213">
        <f t="shared" si="3"/>
        <v>230313100</v>
      </c>
    </row>
    <row r="218" spans="1:6" s="26" customFormat="1" ht="110.25" x14ac:dyDescent="0.2">
      <c r="A218" s="214" t="s">
        <v>724</v>
      </c>
      <c r="B218" s="209" t="s">
        <v>396</v>
      </c>
      <c r="C218" s="210" t="s">
        <v>725</v>
      </c>
      <c r="D218" s="211">
        <v>565000</v>
      </c>
      <c r="E218" s="212">
        <v>65000</v>
      </c>
      <c r="F218" s="213">
        <f t="shared" si="3"/>
        <v>500000</v>
      </c>
    </row>
    <row r="219" spans="1:6" s="26" customFormat="1" x14ac:dyDescent="0.2">
      <c r="A219" s="208" t="s">
        <v>409</v>
      </c>
      <c r="B219" s="209" t="s">
        <v>396</v>
      </c>
      <c r="C219" s="210" t="s">
        <v>726</v>
      </c>
      <c r="D219" s="211">
        <v>565000</v>
      </c>
      <c r="E219" s="212">
        <v>65000</v>
      </c>
      <c r="F219" s="213">
        <f t="shared" si="3"/>
        <v>500000</v>
      </c>
    </row>
    <row r="220" spans="1:6" s="26" customFormat="1" ht="126" x14ac:dyDescent="0.2">
      <c r="A220" s="214" t="s">
        <v>727</v>
      </c>
      <c r="B220" s="209" t="s">
        <v>396</v>
      </c>
      <c r="C220" s="210" t="s">
        <v>728</v>
      </c>
      <c r="D220" s="211">
        <v>381400</v>
      </c>
      <c r="E220" s="212" t="s">
        <v>39</v>
      </c>
      <c r="F220" s="213">
        <f t="shared" si="3"/>
        <v>381400</v>
      </c>
    </row>
    <row r="221" spans="1:6" s="26" customFormat="1" x14ac:dyDescent="0.2">
      <c r="A221" s="208" t="s">
        <v>409</v>
      </c>
      <c r="B221" s="209" t="s">
        <v>396</v>
      </c>
      <c r="C221" s="210" t="s">
        <v>729</v>
      </c>
      <c r="D221" s="211">
        <v>381400</v>
      </c>
      <c r="E221" s="212" t="s">
        <v>39</v>
      </c>
      <c r="F221" s="213">
        <f t="shared" si="3"/>
        <v>381400</v>
      </c>
    </row>
    <row r="222" spans="1:6" s="26" customFormat="1" ht="157.5" x14ac:dyDescent="0.2">
      <c r="A222" s="214" t="s">
        <v>730</v>
      </c>
      <c r="B222" s="209" t="s">
        <v>396</v>
      </c>
      <c r="C222" s="210" t="s">
        <v>731</v>
      </c>
      <c r="D222" s="211">
        <v>1060000</v>
      </c>
      <c r="E222" s="212" t="s">
        <v>39</v>
      </c>
      <c r="F222" s="213">
        <f t="shared" si="3"/>
        <v>1060000</v>
      </c>
    </row>
    <row r="223" spans="1:6" s="26" customFormat="1" x14ac:dyDescent="0.2">
      <c r="A223" s="208" t="s">
        <v>409</v>
      </c>
      <c r="B223" s="209" t="s">
        <v>396</v>
      </c>
      <c r="C223" s="210" t="s">
        <v>732</v>
      </c>
      <c r="D223" s="211">
        <v>1060000</v>
      </c>
      <c r="E223" s="212" t="s">
        <v>39</v>
      </c>
      <c r="F223" s="213">
        <f t="shared" si="3"/>
        <v>1060000</v>
      </c>
    </row>
    <row r="224" spans="1:6" s="26" customFormat="1" ht="141.75" x14ac:dyDescent="0.2">
      <c r="A224" s="214" t="s">
        <v>733</v>
      </c>
      <c r="B224" s="209" t="s">
        <v>396</v>
      </c>
      <c r="C224" s="210" t="s">
        <v>734</v>
      </c>
      <c r="D224" s="211">
        <v>2917200</v>
      </c>
      <c r="E224" s="212" t="s">
        <v>39</v>
      </c>
      <c r="F224" s="213">
        <f t="shared" si="3"/>
        <v>2917200</v>
      </c>
    </row>
    <row r="225" spans="1:6" s="26" customFormat="1" x14ac:dyDescent="0.2">
      <c r="A225" s="208" t="s">
        <v>409</v>
      </c>
      <c r="B225" s="209" t="s">
        <v>396</v>
      </c>
      <c r="C225" s="210" t="s">
        <v>735</v>
      </c>
      <c r="D225" s="211">
        <v>2917200</v>
      </c>
      <c r="E225" s="212" t="s">
        <v>39</v>
      </c>
      <c r="F225" s="213">
        <f t="shared" si="3"/>
        <v>2917200</v>
      </c>
    </row>
    <row r="226" spans="1:6" s="26" customFormat="1" ht="189" x14ac:dyDescent="0.2">
      <c r="A226" s="214" t="s">
        <v>736</v>
      </c>
      <c r="B226" s="209" t="s">
        <v>396</v>
      </c>
      <c r="C226" s="210" t="s">
        <v>737</v>
      </c>
      <c r="D226" s="211">
        <v>644800</v>
      </c>
      <c r="E226" s="212" t="s">
        <v>39</v>
      </c>
      <c r="F226" s="213">
        <f t="shared" si="3"/>
        <v>644800</v>
      </c>
    </row>
    <row r="227" spans="1:6" s="26" customFormat="1" x14ac:dyDescent="0.2">
      <c r="A227" s="208" t="s">
        <v>409</v>
      </c>
      <c r="B227" s="209" t="s">
        <v>396</v>
      </c>
      <c r="C227" s="210" t="s">
        <v>738</v>
      </c>
      <c r="D227" s="211">
        <v>644800</v>
      </c>
      <c r="E227" s="212" t="s">
        <v>39</v>
      </c>
      <c r="F227" s="213">
        <f t="shared" si="3"/>
        <v>644800</v>
      </c>
    </row>
    <row r="228" spans="1:6" s="26" customFormat="1" ht="173.25" x14ac:dyDescent="0.2">
      <c r="A228" s="214" t="s">
        <v>739</v>
      </c>
      <c r="B228" s="209" t="s">
        <v>396</v>
      </c>
      <c r="C228" s="210" t="s">
        <v>740</v>
      </c>
      <c r="D228" s="211">
        <v>392500</v>
      </c>
      <c r="E228" s="212" t="s">
        <v>39</v>
      </c>
      <c r="F228" s="213">
        <f t="shared" si="3"/>
        <v>392500</v>
      </c>
    </row>
    <row r="229" spans="1:6" s="26" customFormat="1" x14ac:dyDescent="0.2">
      <c r="A229" s="208" t="s">
        <v>409</v>
      </c>
      <c r="B229" s="209" t="s">
        <v>396</v>
      </c>
      <c r="C229" s="210" t="s">
        <v>741</v>
      </c>
      <c r="D229" s="211">
        <v>392500</v>
      </c>
      <c r="E229" s="212" t="s">
        <v>39</v>
      </c>
      <c r="F229" s="213">
        <f t="shared" si="3"/>
        <v>392500</v>
      </c>
    </row>
    <row r="230" spans="1:6" s="26" customFormat="1" ht="141.75" x14ac:dyDescent="0.2">
      <c r="A230" s="214" t="s">
        <v>742</v>
      </c>
      <c r="B230" s="209" t="s">
        <v>396</v>
      </c>
      <c r="C230" s="210" t="s">
        <v>743</v>
      </c>
      <c r="D230" s="211">
        <v>224417200</v>
      </c>
      <c r="E230" s="212" t="s">
        <v>39</v>
      </c>
      <c r="F230" s="213">
        <f t="shared" si="3"/>
        <v>224417200</v>
      </c>
    </row>
    <row r="231" spans="1:6" s="26" customFormat="1" x14ac:dyDescent="0.2">
      <c r="A231" s="208" t="s">
        <v>409</v>
      </c>
      <c r="B231" s="209" t="s">
        <v>396</v>
      </c>
      <c r="C231" s="210" t="s">
        <v>744</v>
      </c>
      <c r="D231" s="211">
        <v>224417200</v>
      </c>
      <c r="E231" s="212" t="s">
        <v>39</v>
      </c>
      <c r="F231" s="213">
        <f t="shared" si="3"/>
        <v>224417200</v>
      </c>
    </row>
    <row r="232" spans="1:6" s="26" customFormat="1" x14ac:dyDescent="0.2">
      <c r="A232" s="196" t="s">
        <v>745</v>
      </c>
      <c r="B232" s="197" t="s">
        <v>396</v>
      </c>
      <c r="C232" s="198" t="s">
        <v>746</v>
      </c>
      <c r="D232" s="199">
        <v>2700000</v>
      </c>
      <c r="E232" s="200" t="s">
        <v>39</v>
      </c>
      <c r="F232" s="201">
        <f t="shared" si="3"/>
        <v>2700000</v>
      </c>
    </row>
    <row r="233" spans="1:6" s="26" customFormat="1" x14ac:dyDescent="0.2">
      <c r="A233" s="208" t="s">
        <v>747</v>
      </c>
      <c r="B233" s="209" t="s">
        <v>396</v>
      </c>
      <c r="C233" s="210" t="s">
        <v>748</v>
      </c>
      <c r="D233" s="211">
        <v>2700000</v>
      </c>
      <c r="E233" s="212" t="s">
        <v>39</v>
      </c>
      <c r="F233" s="213">
        <f t="shared" si="3"/>
        <v>2700000</v>
      </c>
    </row>
    <row r="234" spans="1:6" s="26" customFormat="1" ht="47.25" x14ac:dyDescent="0.2">
      <c r="A234" s="208" t="s">
        <v>749</v>
      </c>
      <c r="B234" s="209" t="s">
        <v>396</v>
      </c>
      <c r="C234" s="210" t="s">
        <v>750</v>
      </c>
      <c r="D234" s="211">
        <v>2700000</v>
      </c>
      <c r="E234" s="212" t="s">
        <v>39</v>
      </c>
      <c r="F234" s="213">
        <f t="shared" si="3"/>
        <v>2700000</v>
      </c>
    </row>
    <row r="235" spans="1:6" s="26" customFormat="1" ht="31.5" x14ac:dyDescent="0.2">
      <c r="A235" s="208" t="s">
        <v>751</v>
      </c>
      <c r="B235" s="209" t="s">
        <v>396</v>
      </c>
      <c r="C235" s="210" t="s">
        <v>752</v>
      </c>
      <c r="D235" s="211">
        <v>2700000</v>
      </c>
      <c r="E235" s="212" t="s">
        <v>39</v>
      </c>
      <c r="F235" s="213">
        <f t="shared" si="3"/>
        <v>2700000</v>
      </c>
    </row>
    <row r="236" spans="1:6" s="26" customFormat="1" ht="94.5" x14ac:dyDescent="0.2">
      <c r="A236" s="214" t="s">
        <v>753</v>
      </c>
      <c r="B236" s="209" t="s">
        <v>396</v>
      </c>
      <c r="C236" s="210" t="s">
        <v>754</v>
      </c>
      <c r="D236" s="211">
        <v>2700000</v>
      </c>
      <c r="E236" s="212" t="s">
        <v>39</v>
      </c>
      <c r="F236" s="213">
        <f t="shared" si="3"/>
        <v>2700000</v>
      </c>
    </row>
    <row r="237" spans="1:6" s="26" customFormat="1" x14ac:dyDescent="0.2">
      <c r="A237" s="208" t="s">
        <v>409</v>
      </c>
      <c r="B237" s="209" t="s">
        <v>396</v>
      </c>
      <c r="C237" s="210" t="s">
        <v>755</v>
      </c>
      <c r="D237" s="211">
        <v>2700000</v>
      </c>
      <c r="E237" s="212" t="s">
        <v>39</v>
      </c>
      <c r="F237" s="213">
        <f t="shared" si="3"/>
        <v>2700000</v>
      </c>
    </row>
    <row r="238" spans="1:6" s="26" customFormat="1" x14ac:dyDescent="0.2">
      <c r="A238" s="196" t="s">
        <v>756</v>
      </c>
      <c r="B238" s="197" t="s">
        <v>396</v>
      </c>
      <c r="C238" s="198" t="s">
        <v>757</v>
      </c>
      <c r="D238" s="199">
        <v>30000</v>
      </c>
      <c r="E238" s="200" t="s">
        <v>39</v>
      </c>
      <c r="F238" s="201">
        <f t="shared" si="3"/>
        <v>30000</v>
      </c>
    </row>
    <row r="239" spans="1:6" s="26" customFormat="1" ht="31.5" x14ac:dyDescent="0.2">
      <c r="A239" s="208" t="s">
        <v>758</v>
      </c>
      <c r="B239" s="209" t="s">
        <v>396</v>
      </c>
      <c r="C239" s="210" t="s">
        <v>759</v>
      </c>
      <c r="D239" s="211">
        <v>30000</v>
      </c>
      <c r="E239" s="212" t="s">
        <v>39</v>
      </c>
      <c r="F239" s="213">
        <f t="shared" si="3"/>
        <v>30000</v>
      </c>
    </row>
    <row r="240" spans="1:6" s="26" customFormat="1" ht="31.5" x14ac:dyDescent="0.2">
      <c r="A240" s="208" t="s">
        <v>411</v>
      </c>
      <c r="B240" s="209" t="s">
        <v>396</v>
      </c>
      <c r="C240" s="210" t="s">
        <v>760</v>
      </c>
      <c r="D240" s="211">
        <v>30000</v>
      </c>
      <c r="E240" s="212" t="s">
        <v>39</v>
      </c>
      <c r="F240" s="213">
        <f t="shared" si="3"/>
        <v>30000</v>
      </c>
    </row>
    <row r="241" spans="1:6" s="26" customFormat="1" ht="47.25" x14ac:dyDescent="0.2">
      <c r="A241" s="208" t="s">
        <v>413</v>
      </c>
      <c r="B241" s="209" t="s">
        <v>396</v>
      </c>
      <c r="C241" s="210" t="s">
        <v>761</v>
      </c>
      <c r="D241" s="211">
        <v>30000</v>
      </c>
      <c r="E241" s="212" t="s">
        <v>39</v>
      </c>
      <c r="F241" s="213">
        <f t="shared" si="3"/>
        <v>30000</v>
      </c>
    </row>
    <row r="242" spans="1:6" s="26" customFormat="1" ht="78.75" x14ac:dyDescent="0.2">
      <c r="A242" s="208" t="s">
        <v>415</v>
      </c>
      <c r="B242" s="209" t="s">
        <v>396</v>
      </c>
      <c r="C242" s="210" t="s">
        <v>762</v>
      </c>
      <c r="D242" s="211">
        <v>30000</v>
      </c>
      <c r="E242" s="212" t="s">
        <v>39</v>
      </c>
      <c r="F242" s="213">
        <f t="shared" si="3"/>
        <v>30000</v>
      </c>
    </row>
    <row r="243" spans="1:6" s="26" customFormat="1" x14ac:dyDescent="0.2">
      <c r="A243" s="208" t="s">
        <v>409</v>
      </c>
      <c r="B243" s="209" t="s">
        <v>396</v>
      </c>
      <c r="C243" s="210" t="s">
        <v>763</v>
      </c>
      <c r="D243" s="211">
        <v>30000</v>
      </c>
      <c r="E243" s="212" t="s">
        <v>39</v>
      </c>
      <c r="F243" s="213">
        <f t="shared" si="3"/>
        <v>30000</v>
      </c>
    </row>
    <row r="244" spans="1:6" s="26" customFormat="1" x14ac:dyDescent="0.2">
      <c r="A244" s="196" t="s">
        <v>764</v>
      </c>
      <c r="B244" s="197" t="s">
        <v>396</v>
      </c>
      <c r="C244" s="198" t="s">
        <v>765</v>
      </c>
      <c r="D244" s="199">
        <v>120541600</v>
      </c>
      <c r="E244" s="200">
        <v>1796896.5</v>
      </c>
      <c r="F244" s="201">
        <f t="shared" si="3"/>
        <v>118744703.5</v>
      </c>
    </row>
    <row r="245" spans="1:6" s="26" customFormat="1" x14ac:dyDescent="0.2">
      <c r="A245" s="208" t="s">
        <v>766</v>
      </c>
      <c r="B245" s="209" t="s">
        <v>396</v>
      </c>
      <c r="C245" s="210" t="s">
        <v>767</v>
      </c>
      <c r="D245" s="211">
        <v>120541600</v>
      </c>
      <c r="E245" s="212">
        <v>1796896.5</v>
      </c>
      <c r="F245" s="213">
        <f t="shared" si="3"/>
        <v>118744703.5</v>
      </c>
    </row>
    <row r="246" spans="1:6" s="26" customFormat="1" ht="31.5" x14ac:dyDescent="0.2">
      <c r="A246" s="208" t="s">
        <v>768</v>
      </c>
      <c r="B246" s="209" t="s">
        <v>396</v>
      </c>
      <c r="C246" s="210" t="s">
        <v>769</v>
      </c>
      <c r="D246" s="211">
        <v>120539200</v>
      </c>
      <c r="E246" s="212">
        <v>1796896.5</v>
      </c>
      <c r="F246" s="213">
        <f t="shared" si="3"/>
        <v>118742303.5</v>
      </c>
    </row>
    <row r="247" spans="1:6" s="26" customFormat="1" ht="47.25" x14ac:dyDescent="0.2">
      <c r="A247" s="208" t="s">
        <v>770</v>
      </c>
      <c r="B247" s="209" t="s">
        <v>396</v>
      </c>
      <c r="C247" s="210" t="s">
        <v>771</v>
      </c>
      <c r="D247" s="211">
        <v>17784600</v>
      </c>
      <c r="E247" s="212">
        <v>705149.2</v>
      </c>
      <c r="F247" s="213">
        <f t="shared" si="3"/>
        <v>17079450.800000001</v>
      </c>
    </row>
    <row r="248" spans="1:6" s="26" customFormat="1" ht="126" x14ac:dyDescent="0.2">
      <c r="A248" s="214" t="s">
        <v>772</v>
      </c>
      <c r="B248" s="209" t="s">
        <v>396</v>
      </c>
      <c r="C248" s="210" t="s">
        <v>773</v>
      </c>
      <c r="D248" s="211">
        <v>17784600</v>
      </c>
      <c r="E248" s="212">
        <v>705149.2</v>
      </c>
      <c r="F248" s="213">
        <f t="shared" si="3"/>
        <v>17079450.800000001</v>
      </c>
    </row>
    <row r="249" spans="1:6" s="26" customFormat="1" ht="63" x14ac:dyDescent="0.2">
      <c r="A249" s="208" t="s">
        <v>713</v>
      </c>
      <c r="B249" s="209" t="s">
        <v>396</v>
      </c>
      <c r="C249" s="210" t="s">
        <v>774</v>
      </c>
      <c r="D249" s="211">
        <v>14218600</v>
      </c>
      <c r="E249" s="212">
        <v>705149.2</v>
      </c>
      <c r="F249" s="213">
        <f t="shared" si="3"/>
        <v>13513450.800000001</v>
      </c>
    </row>
    <row r="250" spans="1:6" s="26" customFormat="1" x14ac:dyDescent="0.2">
      <c r="A250" s="208" t="s">
        <v>715</v>
      </c>
      <c r="B250" s="209" t="s">
        <v>396</v>
      </c>
      <c r="C250" s="210" t="s">
        <v>775</v>
      </c>
      <c r="D250" s="211">
        <v>3566000</v>
      </c>
      <c r="E250" s="212" t="s">
        <v>39</v>
      </c>
      <c r="F250" s="213">
        <f t="shared" si="3"/>
        <v>3566000</v>
      </c>
    </row>
    <row r="251" spans="1:6" s="26" customFormat="1" x14ac:dyDescent="0.2">
      <c r="A251" s="208" t="s">
        <v>776</v>
      </c>
      <c r="B251" s="209" t="s">
        <v>396</v>
      </c>
      <c r="C251" s="210" t="s">
        <v>777</v>
      </c>
      <c r="D251" s="211">
        <v>98706000</v>
      </c>
      <c r="E251" s="212">
        <v>1091747.3</v>
      </c>
      <c r="F251" s="213">
        <f t="shared" si="3"/>
        <v>97614252.700000003</v>
      </c>
    </row>
    <row r="252" spans="1:6" s="26" customFormat="1" ht="78.75" x14ac:dyDescent="0.2">
      <c r="A252" s="214" t="s">
        <v>778</v>
      </c>
      <c r="B252" s="209" t="s">
        <v>396</v>
      </c>
      <c r="C252" s="210" t="s">
        <v>779</v>
      </c>
      <c r="D252" s="211">
        <v>19144800</v>
      </c>
      <c r="E252" s="212">
        <v>384147.3</v>
      </c>
      <c r="F252" s="213">
        <f t="shared" si="3"/>
        <v>18760652.699999999</v>
      </c>
    </row>
    <row r="253" spans="1:6" s="26" customFormat="1" ht="63" x14ac:dyDescent="0.2">
      <c r="A253" s="208" t="s">
        <v>713</v>
      </c>
      <c r="B253" s="209" t="s">
        <v>396</v>
      </c>
      <c r="C253" s="210" t="s">
        <v>780</v>
      </c>
      <c r="D253" s="211">
        <v>19114800</v>
      </c>
      <c r="E253" s="212">
        <v>384147.3</v>
      </c>
      <c r="F253" s="213">
        <f t="shared" si="3"/>
        <v>18730652.699999999</v>
      </c>
    </row>
    <row r="254" spans="1:6" s="26" customFormat="1" x14ac:dyDescent="0.2">
      <c r="A254" s="208" t="s">
        <v>715</v>
      </c>
      <c r="B254" s="209" t="s">
        <v>396</v>
      </c>
      <c r="C254" s="210" t="s">
        <v>781</v>
      </c>
      <c r="D254" s="211">
        <v>30000</v>
      </c>
      <c r="E254" s="212" t="s">
        <v>39</v>
      </c>
      <c r="F254" s="213">
        <f t="shared" si="3"/>
        <v>30000</v>
      </c>
    </row>
    <row r="255" spans="1:6" s="26" customFormat="1" ht="110.25" x14ac:dyDescent="0.2">
      <c r="A255" s="214" t="s">
        <v>782</v>
      </c>
      <c r="B255" s="209" t="s">
        <v>396</v>
      </c>
      <c r="C255" s="210" t="s">
        <v>783</v>
      </c>
      <c r="D255" s="211">
        <v>8490200</v>
      </c>
      <c r="E255" s="212">
        <v>707600</v>
      </c>
      <c r="F255" s="213">
        <f t="shared" si="3"/>
        <v>7782600</v>
      </c>
    </row>
    <row r="256" spans="1:6" s="26" customFormat="1" x14ac:dyDescent="0.2">
      <c r="A256" s="208" t="s">
        <v>116</v>
      </c>
      <c r="B256" s="209" t="s">
        <v>396</v>
      </c>
      <c r="C256" s="210" t="s">
        <v>784</v>
      </c>
      <c r="D256" s="211">
        <v>8490200</v>
      </c>
      <c r="E256" s="212">
        <v>707600</v>
      </c>
      <c r="F256" s="213">
        <f t="shared" si="3"/>
        <v>7782600</v>
      </c>
    </row>
    <row r="257" spans="1:6" s="26" customFormat="1" ht="78.75" x14ac:dyDescent="0.2">
      <c r="A257" s="208" t="s">
        <v>785</v>
      </c>
      <c r="B257" s="209" t="s">
        <v>396</v>
      </c>
      <c r="C257" s="210" t="s">
        <v>786</v>
      </c>
      <c r="D257" s="211">
        <v>71071000</v>
      </c>
      <c r="E257" s="212" t="s">
        <v>39</v>
      </c>
      <c r="F257" s="213">
        <f t="shared" si="3"/>
        <v>71071000</v>
      </c>
    </row>
    <row r="258" spans="1:6" s="26" customFormat="1" x14ac:dyDescent="0.2">
      <c r="A258" s="208" t="s">
        <v>715</v>
      </c>
      <c r="B258" s="209" t="s">
        <v>396</v>
      </c>
      <c r="C258" s="210" t="s">
        <v>787</v>
      </c>
      <c r="D258" s="211">
        <v>71071000</v>
      </c>
      <c r="E258" s="212" t="s">
        <v>39</v>
      </c>
      <c r="F258" s="213">
        <f t="shared" si="3"/>
        <v>71071000</v>
      </c>
    </row>
    <row r="259" spans="1:6" s="26" customFormat="1" ht="31.5" x14ac:dyDescent="0.2">
      <c r="A259" s="208" t="s">
        <v>788</v>
      </c>
      <c r="B259" s="209" t="s">
        <v>396</v>
      </c>
      <c r="C259" s="210" t="s">
        <v>789</v>
      </c>
      <c r="D259" s="211">
        <v>3983600</v>
      </c>
      <c r="E259" s="212" t="s">
        <v>39</v>
      </c>
      <c r="F259" s="213">
        <f t="shared" si="3"/>
        <v>3983600</v>
      </c>
    </row>
    <row r="260" spans="1:6" s="26" customFormat="1" ht="94.5" x14ac:dyDescent="0.2">
      <c r="A260" s="214" t="s">
        <v>790</v>
      </c>
      <c r="B260" s="209" t="s">
        <v>396</v>
      </c>
      <c r="C260" s="210" t="s">
        <v>791</v>
      </c>
      <c r="D260" s="211">
        <v>3983600</v>
      </c>
      <c r="E260" s="212" t="s">
        <v>39</v>
      </c>
      <c r="F260" s="213">
        <f t="shared" si="3"/>
        <v>3983600</v>
      </c>
    </row>
    <row r="261" spans="1:6" s="26" customFormat="1" ht="31.5" x14ac:dyDescent="0.2">
      <c r="A261" s="208" t="s">
        <v>650</v>
      </c>
      <c r="B261" s="209" t="s">
        <v>396</v>
      </c>
      <c r="C261" s="210" t="s">
        <v>792</v>
      </c>
      <c r="D261" s="211">
        <v>3983600</v>
      </c>
      <c r="E261" s="212" t="s">
        <v>39</v>
      </c>
      <c r="F261" s="213">
        <f t="shared" si="3"/>
        <v>3983600</v>
      </c>
    </row>
    <row r="262" spans="1:6" s="26" customFormat="1" x14ac:dyDescent="0.2">
      <c r="A262" s="208" t="s">
        <v>793</v>
      </c>
      <c r="B262" s="209" t="s">
        <v>396</v>
      </c>
      <c r="C262" s="210" t="s">
        <v>794</v>
      </c>
      <c r="D262" s="211">
        <v>65000</v>
      </c>
      <c r="E262" s="212" t="s">
        <v>39</v>
      </c>
      <c r="F262" s="213">
        <f t="shared" si="3"/>
        <v>65000</v>
      </c>
    </row>
    <row r="263" spans="1:6" s="26" customFormat="1" ht="78.75" x14ac:dyDescent="0.2">
      <c r="A263" s="214" t="s">
        <v>795</v>
      </c>
      <c r="B263" s="209" t="s">
        <v>396</v>
      </c>
      <c r="C263" s="210" t="s">
        <v>796</v>
      </c>
      <c r="D263" s="211">
        <v>65000</v>
      </c>
      <c r="E263" s="212" t="s">
        <v>39</v>
      </c>
      <c r="F263" s="213">
        <f t="shared" si="3"/>
        <v>65000</v>
      </c>
    </row>
    <row r="264" spans="1:6" s="26" customFormat="1" ht="63" x14ac:dyDescent="0.2">
      <c r="A264" s="208" t="s">
        <v>713</v>
      </c>
      <c r="B264" s="209" t="s">
        <v>396</v>
      </c>
      <c r="C264" s="210" t="s">
        <v>797</v>
      </c>
      <c r="D264" s="211">
        <v>65000</v>
      </c>
      <c r="E264" s="212" t="s">
        <v>39</v>
      </c>
      <c r="F264" s="213">
        <f t="shared" si="3"/>
        <v>65000</v>
      </c>
    </row>
    <row r="265" spans="1:6" s="26" customFormat="1" ht="31.5" x14ac:dyDescent="0.2">
      <c r="A265" s="208" t="s">
        <v>467</v>
      </c>
      <c r="B265" s="209" t="s">
        <v>396</v>
      </c>
      <c r="C265" s="210" t="s">
        <v>798</v>
      </c>
      <c r="D265" s="211">
        <v>2400</v>
      </c>
      <c r="E265" s="212" t="s">
        <v>39</v>
      </c>
      <c r="F265" s="213">
        <f t="shared" si="3"/>
        <v>2400</v>
      </c>
    </row>
    <row r="266" spans="1:6" s="26" customFormat="1" x14ac:dyDescent="0.2">
      <c r="A266" s="208" t="s">
        <v>484</v>
      </c>
      <c r="B266" s="209" t="s">
        <v>396</v>
      </c>
      <c r="C266" s="210" t="s">
        <v>799</v>
      </c>
      <c r="D266" s="211">
        <v>2400</v>
      </c>
      <c r="E266" s="212" t="s">
        <v>39</v>
      </c>
      <c r="F266" s="213">
        <f t="shared" si="3"/>
        <v>2400</v>
      </c>
    </row>
    <row r="267" spans="1:6" s="26" customFormat="1" ht="78.75" x14ac:dyDescent="0.2">
      <c r="A267" s="208" t="s">
        <v>486</v>
      </c>
      <c r="B267" s="209" t="s">
        <v>396</v>
      </c>
      <c r="C267" s="210" t="s">
        <v>800</v>
      </c>
      <c r="D267" s="211">
        <v>2400</v>
      </c>
      <c r="E267" s="212" t="s">
        <v>39</v>
      </c>
      <c r="F267" s="213">
        <f t="shared" si="3"/>
        <v>2400</v>
      </c>
    </row>
    <row r="268" spans="1:6" s="26" customFormat="1" x14ac:dyDescent="0.2">
      <c r="A268" s="208" t="s">
        <v>715</v>
      </c>
      <c r="B268" s="209" t="s">
        <v>396</v>
      </c>
      <c r="C268" s="210" t="s">
        <v>801</v>
      </c>
      <c r="D268" s="211">
        <v>2400</v>
      </c>
      <c r="E268" s="212" t="s">
        <v>39</v>
      </c>
      <c r="F268" s="213">
        <f t="shared" si="3"/>
        <v>2400</v>
      </c>
    </row>
    <row r="269" spans="1:6" s="26" customFormat="1" x14ac:dyDescent="0.2">
      <c r="A269" s="196" t="s">
        <v>802</v>
      </c>
      <c r="B269" s="197" t="s">
        <v>396</v>
      </c>
      <c r="C269" s="198" t="s">
        <v>803</v>
      </c>
      <c r="D269" s="199">
        <v>680000</v>
      </c>
      <c r="E269" s="200">
        <v>58603.53</v>
      </c>
      <c r="F269" s="201">
        <f t="shared" si="3"/>
        <v>621396.47</v>
      </c>
    </row>
    <row r="270" spans="1:6" s="26" customFormat="1" x14ac:dyDescent="0.2">
      <c r="A270" s="208" t="s">
        <v>804</v>
      </c>
      <c r="B270" s="209" t="s">
        <v>396</v>
      </c>
      <c r="C270" s="210" t="s">
        <v>805</v>
      </c>
      <c r="D270" s="211">
        <v>650000</v>
      </c>
      <c r="E270" s="212">
        <v>28718.53</v>
      </c>
      <c r="F270" s="213">
        <f t="shared" si="3"/>
        <v>621281.47</v>
      </c>
    </row>
    <row r="271" spans="1:6" s="26" customFormat="1" ht="31.5" x14ac:dyDescent="0.2">
      <c r="A271" s="208" t="s">
        <v>806</v>
      </c>
      <c r="B271" s="209" t="s">
        <v>396</v>
      </c>
      <c r="C271" s="210" t="s">
        <v>807</v>
      </c>
      <c r="D271" s="211">
        <v>650000</v>
      </c>
      <c r="E271" s="212">
        <v>28718.53</v>
      </c>
      <c r="F271" s="213">
        <f t="shared" ref="F271:F285" si="4">IF(OR(D271="-",IF(E271="-",0,E271)&gt;=IF(D271="-",0,D271)),"-",IF(D271="-",0,D271)-IF(E271="-",0,E271))</f>
        <v>621281.47</v>
      </c>
    </row>
    <row r="272" spans="1:6" s="26" customFormat="1" ht="47.25" x14ac:dyDescent="0.2">
      <c r="A272" s="208" t="s">
        <v>808</v>
      </c>
      <c r="B272" s="209" t="s">
        <v>396</v>
      </c>
      <c r="C272" s="210" t="s">
        <v>809</v>
      </c>
      <c r="D272" s="211">
        <v>650000</v>
      </c>
      <c r="E272" s="212">
        <v>28718.53</v>
      </c>
      <c r="F272" s="213">
        <f t="shared" si="4"/>
        <v>621281.47</v>
      </c>
    </row>
    <row r="273" spans="1:6" s="26" customFormat="1" ht="126" x14ac:dyDescent="0.2">
      <c r="A273" s="214" t="s">
        <v>810</v>
      </c>
      <c r="B273" s="209" t="s">
        <v>396</v>
      </c>
      <c r="C273" s="210" t="s">
        <v>811</v>
      </c>
      <c r="D273" s="211">
        <v>650000</v>
      </c>
      <c r="E273" s="212">
        <v>28718.53</v>
      </c>
      <c r="F273" s="213">
        <f t="shared" si="4"/>
        <v>621281.47</v>
      </c>
    </row>
    <row r="274" spans="1:6" s="26" customFormat="1" x14ac:dyDescent="0.2">
      <c r="A274" s="208" t="s">
        <v>812</v>
      </c>
      <c r="B274" s="209" t="s">
        <v>396</v>
      </c>
      <c r="C274" s="210" t="s">
        <v>813</v>
      </c>
      <c r="D274" s="211">
        <v>650000</v>
      </c>
      <c r="E274" s="212">
        <v>28718.53</v>
      </c>
      <c r="F274" s="213">
        <f t="shared" si="4"/>
        <v>621281.47</v>
      </c>
    </row>
    <row r="275" spans="1:6" s="26" customFormat="1" x14ac:dyDescent="0.2">
      <c r="A275" s="208" t="s">
        <v>814</v>
      </c>
      <c r="B275" s="209" t="s">
        <v>396</v>
      </c>
      <c r="C275" s="210" t="s">
        <v>815</v>
      </c>
      <c r="D275" s="211">
        <v>30000</v>
      </c>
      <c r="E275" s="212">
        <v>29885</v>
      </c>
      <c r="F275" s="213">
        <f t="shared" si="4"/>
        <v>115</v>
      </c>
    </row>
    <row r="276" spans="1:6" s="26" customFormat="1" ht="31.5" x14ac:dyDescent="0.2">
      <c r="A276" s="208" t="s">
        <v>467</v>
      </c>
      <c r="B276" s="209" t="s">
        <v>396</v>
      </c>
      <c r="C276" s="210" t="s">
        <v>816</v>
      </c>
      <c r="D276" s="211">
        <v>30000</v>
      </c>
      <c r="E276" s="212">
        <v>29885</v>
      </c>
      <c r="F276" s="213">
        <f t="shared" si="4"/>
        <v>115</v>
      </c>
    </row>
    <row r="277" spans="1:6" s="26" customFormat="1" x14ac:dyDescent="0.2">
      <c r="A277" s="208" t="s">
        <v>484</v>
      </c>
      <c r="B277" s="209" t="s">
        <v>396</v>
      </c>
      <c r="C277" s="210" t="s">
        <v>817</v>
      </c>
      <c r="D277" s="211">
        <v>30000</v>
      </c>
      <c r="E277" s="212">
        <v>29885</v>
      </c>
      <c r="F277" s="213">
        <f t="shared" si="4"/>
        <v>115</v>
      </c>
    </row>
    <row r="278" spans="1:6" s="26" customFormat="1" ht="78.75" x14ac:dyDescent="0.2">
      <c r="A278" s="208" t="s">
        <v>486</v>
      </c>
      <c r="B278" s="209" t="s">
        <v>396</v>
      </c>
      <c r="C278" s="210" t="s">
        <v>818</v>
      </c>
      <c r="D278" s="211">
        <v>30000</v>
      </c>
      <c r="E278" s="212">
        <v>29885</v>
      </c>
      <c r="F278" s="213">
        <f t="shared" si="4"/>
        <v>115</v>
      </c>
    </row>
    <row r="279" spans="1:6" s="26" customFormat="1" ht="31.5" x14ac:dyDescent="0.2">
      <c r="A279" s="208" t="s">
        <v>819</v>
      </c>
      <c r="B279" s="209" t="s">
        <v>396</v>
      </c>
      <c r="C279" s="210" t="s">
        <v>820</v>
      </c>
      <c r="D279" s="211">
        <v>30000</v>
      </c>
      <c r="E279" s="212">
        <v>29885</v>
      </c>
      <c r="F279" s="213">
        <f t="shared" si="4"/>
        <v>115</v>
      </c>
    </row>
    <row r="280" spans="1:6" s="26" customFormat="1" x14ac:dyDescent="0.2">
      <c r="A280" s="196" t="s">
        <v>821</v>
      </c>
      <c r="B280" s="197" t="s">
        <v>396</v>
      </c>
      <c r="C280" s="198" t="s">
        <v>822</v>
      </c>
      <c r="D280" s="199">
        <v>467000</v>
      </c>
      <c r="E280" s="200">
        <v>38900</v>
      </c>
      <c r="F280" s="201">
        <f t="shared" si="4"/>
        <v>428100</v>
      </c>
    </row>
    <row r="281" spans="1:6" s="26" customFormat="1" x14ac:dyDescent="0.2">
      <c r="A281" s="208" t="s">
        <v>823</v>
      </c>
      <c r="B281" s="209" t="s">
        <v>396</v>
      </c>
      <c r="C281" s="210" t="s">
        <v>824</v>
      </c>
      <c r="D281" s="211">
        <v>467000</v>
      </c>
      <c r="E281" s="212">
        <v>38900</v>
      </c>
      <c r="F281" s="213">
        <f t="shared" si="4"/>
        <v>428100</v>
      </c>
    </row>
    <row r="282" spans="1:6" s="26" customFormat="1" ht="31.5" x14ac:dyDescent="0.2">
      <c r="A282" s="208" t="s">
        <v>768</v>
      </c>
      <c r="B282" s="209" t="s">
        <v>396</v>
      </c>
      <c r="C282" s="210" t="s">
        <v>825</v>
      </c>
      <c r="D282" s="211">
        <v>467000</v>
      </c>
      <c r="E282" s="212">
        <v>38900</v>
      </c>
      <c r="F282" s="213">
        <f t="shared" si="4"/>
        <v>428100</v>
      </c>
    </row>
    <row r="283" spans="1:6" s="26" customFormat="1" x14ac:dyDescent="0.2">
      <c r="A283" s="208" t="s">
        <v>826</v>
      </c>
      <c r="B283" s="209" t="s">
        <v>396</v>
      </c>
      <c r="C283" s="210" t="s">
        <v>827</v>
      </c>
      <c r="D283" s="211">
        <v>467000</v>
      </c>
      <c r="E283" s="212">
        <v>38900</v>
      </c>
      <c r="F283" s="213">
        <f t="shared" si="4"/>
        <v>428100</v>
      </c>
    </row>
    <row r="284" spans="1:6" s="26" customFormat="1" ht="157.5" x14ac:dyDescent="0.2">
      <c r="A284" s="214" t="s">
        <v>828</v>
      </c>
      <c r="B284" s="209" t="s">
        <v>396</v>
      </c>
      <c r="C284" s="210" t="s">
        <v>829</v>
      </c>
      <c r="D284" s="211">
        <v>467000</v>
      </c>
      <c r="E284" s="212">
        <v>38900</v>
      </c>
      <c r="F284" s="213">
        <f t="shared" si="4"/>
        <v>428100</v>
      </c>
    </row>
    <row r="285" spans="1:6" s="26" customFormat="1" ht="16.5" thickBot="1" x14ac:dyDescent="0.25">
      <c r="A285" s="208" t="s">
        <v>116</v>
      </c>
      <c r="B285" s="209" t="s">
        <v>396</v>
      </c>
      <c r="C285" s="210" t="s">
        <v>830</v>
      </c>
      <c r="D285" s="211">
        <v>467000</v>
      </c>
      <c r="E285" s="212">
        <v>38900</v>
      </c>
      <c r="F285" s="213">
        <f t="shared" si="4"/>
        <v>428100</v>
      </c>
    </row>
    <row r="286" spans="1:6" s="26" customFormat="1" ht="16.5" thickBot="1" x14ac:dyDescent="0.25">
      <c r="A286" s="215"/>
      <c r="B286" s="216"/>
      <c r="C286" s="217"/>
      <c r="D286" s="218"/>
      <c r="E286" s="216"/>
      <c r="F286" s="216"/>
    </row>
    <row r="287" spans="1:6" s="26" customFormat="1" ht="16.5" thickBot="1" x14ac:dyDescent="0.25">
      <c r="A287" s="219" t="s">
        <v>831</v>
      </c>
      <c r="B287" s="220" t="s">
        <v>832</v>
      </c>
      <c r="C287" s="221" t="s">
        <v>397</v>
      </c>
      <c r="D287" s="222">
        <v>-751500</v>
      </c>
      <c r="E287" s="222">
        <v>3151822.15</v>
      </c>
      <c r="F287" s="223" t="s">
        <v>833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41"/>
  <sheetViews>
    <sheetView topLeftCell="A16" workbookViewId="0">
      <selection activeCell="AY34" sqref="AY34"/>
    </sheetView>
  </sheetViews>
  <sheetFormatPr defaultRowHeight="15" x14ac:dyDescent="0.25"/>
  <cols>
    <col min="1" max="13" width="0.85546875" style="94" customWidth="1"/>
    <col min="14" max="14" width="1.7109375" style="94" customWidth="1"/>
    <col min="15" max="23" width="0.85546875" style="94" customWidth="1"/>
    <col min="24" max="24" width="6.85546875" style="94" customWidth="1"/>
    <col min="25" max="27" width="0.85546875" style="94" customWidth="1"/>
    <col min="28" max="28" width="18" style="94" customWidth="1"/>
    <col min="29" max="50" width="0.85546875" style="94" customWidth="1"/>
    <col min="51" max="51" width="16.28515625" style="94" customWidth="1"/>
    <col min="52" max="73" width="0.85546875" style="94" customWidth="1"/>
    <col min="74" max="74" width="3.7109375" style="94" customWidth="1"/>
    <col min="75" max="91" width="0.85546875" style="94" customWidth="1"/>
    <col min="92" max="92" width="5.7109375" style="94" customWidth="1"/>
    <col min="93" max="109" width="0.85546875" style="94" customWidth="1"/>
    <col min="110" max="110" width="8.5703125" style="94" customWidth="1"/>
  </cols>
  <sheetData>
    <row r="1" spans="1:110" x14ac:dyDescent="0.25">
      <c r="CU1" s="95" t="s">
        <v>834</v>
      </c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</row>
    <row r="2" spans="1:110" ht="14.25" x14ac:dyDescent="0.2">
      <c r="A2" s="92" t="s">
        <v>835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</row>
    <row r="3" spans="1:110" s="26" customFormat="1" ht="60" customHeight="1" x14ac:dyDescent="0.2">
      <c r="A3" s="96" t="s">
        <v>836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 t="s">
        <v>837</v>
      </c>
      <c r="AD3" s="96"/>
      <c r="AE3" s="96"/>
      <c r="AF3" s="96"/>
      <c r="AG3" s="96"/>
      <c r="AH3" s="96"/>
      <c r="AI3" s="96" t="s">
        <v>838</v>
      </c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 t="s">
        <v>839</v>
      </c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 t="s">
        <v>24</v>
      </c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 t="s">
        <v>25</v>
      </c>
      <c r="CP3" s="96"/>
      <c r="CQ3" s="96"/>
      <c r="CR3" s="96"/>
      <c r="CS3" s="96"/>
      <c r="CT3" s="96"/>
      <c r="CU3" s="96"/>
      <c r="CV3" s="96"/>
      <c r="CW3" s="96"/>
      <c r="CX3" s="96"/>
      <c r="CY3" s="96"/>
      <c r="CZ3" s="96"/>
      <c r="DA3" s="96"/>
      <c r="DB3" s="96"/>
      <c r="DC3" s="96"/>
      <c r="DD3" s="96"/>
      <c r="DE3" s="96"/>
      <c r="DF3" s="96"/>
    </row>
    <row r="4" spans="1:110" s="26" customFormat="1" x14ac:dyDescent="0.2">
      <c r="A4" s="97">
        <v>1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8">
        <v>2</v>
      </c>
      <c r="AD4" s="98"/>
      <c r="AE4" s="98"/>
      <c r="AF4" s="98"/>
      <c r="AG4" s="98"/>
      <c r="AH4" s="98"/>
      <c r="AI4" s="98">
        <v>3</v>
      </c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>
        <v>4</v>
      </c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>
        <v>5</v>
      </c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7">
        <v>6</v>
      </c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</row>
    <row r="5" spans="1:110" s="26" customFormat="1" ht="30.75" customHeight="1" x14ac:dyDescent="0.2">
      <c r="A5" s="99" t="s">
        <v>840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1" t="s">
        <v>841</v>
      </c>
      <c r="AD5" s="101"/>
      <c r="AE5" s="101"/>
      <c r="AF5" s="101"/>
      <c r="AG5" s="101"/>
      <c r="AH5" s="101"/>
      <c r="AI5" s="101" t="s">
        <v>842</v>
      </c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2">
        <f>AZ24</f>
        <v>751500</v>
      </c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>
        <f>BW24</f>
        <v>-3151822.1499999994</v>
      </c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>
        <f>AZ5-BW5</f>
        <v>3903322.1499999994</v>
      </c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</row>
    <row r="6" spans="1:110" s="26" customFormat="1" ht="19.5" customHeight="1" x14ac:dyDescent="0.2">
      <c r="A6" s="103" t="s">
        <v>32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1" t="s">
        <v>843</v>
      </c>
      <c r="AD6" s="101"/>
      <c r="AE6" s="101"/>
      <c r="AF6" s="101"/>
      <c r="AG6" s="101"/>
      <c r="AH6" s="101"/>
      <c r="AI6" s="101" t="s">
        <v>842</v>
      </c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2" t="s">
        <v>39</v>
      </c>
      <c r="BX6" s="102"/>
      <c r="BY6" s="102"/>
      <c r="BZ6" s="102"/>
      <c r="CA6" s="102"/>
      <c r="CB6" s="102"/>
      <c r="CC6" s="102"/>
      <c r="CD6" s="102"/>
      <c r="CE6" s="102"/>
      <c r="CF6" s="102"/>
      <c r="CG6" s="102"/>
      <c r="CH6" s="102"/>
      <c r="CI6" s="102"/>
      <c r="CJ6" s="102"/>
      <c r="CK6" s="102"/>
      <c r="CL6" s="102"/>
      <c r="CM6" s="102"/>
      <c r="CN6" s="102"/>
      <c r="CO6" s="102"/>
      <c r="CP6" s="102"/>
      <c r="CQ6" s="102"/>
      <c r="CR6" s="102"/>
      <c r="CS6" s="102"/>
      <c r="CT6" s="102"/>
      <c r="CU6" s="102"/>
      <c r="CV6" s="102"/>
      <c r="CW6" s="102"/>
      <c r="CX6" s="102"/>
      <c r="CY6" s="102"/>
      <c r="CZ6" s="102"/>
      <c r="DA6" s="102"/>
      <c r="DB6" s="102"/>
      <c r="DC6" s="102"/>
      <c r="DD6" s="102"/>
      <c r="DE6" s="102"/>
      <c r="DF6" s="102"/>
    </row>
    <row r="7" spans="1:110" s="26" customFormat="1" ht="21" customHeight="1" x14ac:dyDescent="0.2">
      <c r="A7" s="106" t="s">
        <v>844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</row>
    <row r="8" spans="1:110" s="26" customFormat="1" x14ac:dyDescent="0.2">
      <c r="A8" s="108" t="s">
        <v>845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2" t="s">
        <v>39</v>
      </c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 t="s">
        <v>39</v>
      </c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  <c r="CM8" s="102"/>
      <c r="CN8" s="102"/>
      <c r="CO8" s="102" t="s">
        <v>39</v>
      </c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</row>
    <row r="9" spans="1:110" s="26" customFormat="1" x14ac:dyDescent="0.2">
      <c r="A9" s="110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2"/>
      <c r="CB9" s="102"/>
      <c r="CC9" s="102"/>
      <c r="CD9" s="102"/>
      <c r="CE9" s="102"/>
      <c r="CF9" s="102"/>
      <c r="CG9" s="102"/>
      <c r="CH9" s="102"/>
      <c r="CI9" s="102"/>
      <c r="CJ9" s="102"/>
      <c r="CK9" s="102"/>
      <c r="CL9" s="102"/>
      <c r="CM9" s="102"/>
      <c r="CN9" s="102"/>
      <c r="CO9" s="102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</row>
    <row r="10" spans="1:110" s="26" customFormat="1" ht="31.5" customHeight="1" x14ac:dyDescent="0.2">
      <c r="A10" s="112" t="s">
        <v>846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4"/>
      <c r="AC10" s="101" t="s">
        <v>843</v>
      </c>
      <c r="AD10" s="101"/>
      <c r="AE10" s="101"/>
      <c r="AF10" s="101"/>
      <c r="AG10" s="101"/>
      <c r="AH10" s="101"/>
      <c r="AI10" s="101" t="s">
        <v>847</v>
      </c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2" t="s">
        <v>39</v>
      </c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 t="s">
        <v>39</v>
      </c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  <c r="CM10" s="102"/>
      <c r="CN10" s="102"/>
      <c r="CO10" s="102" t="s">
        <v>39</v>
      </c>
      <c r="CP10" s="102"/>
      <c r="CQ10" s="102"/>
      <c r="CR10" s="102"/>
      <c r="CS10" s="102"/>
      <c r="CT10" s="102"/>
      <c r="CU10" s="102"/>
      <c r="CV10" s="102"/>
      <c r="CW10" s="102"/>
      <c r="CX10" s="102"/>
      <c r="CY10" s="102"/>
      <c r="CZ10" s="102"/>
      <c r="DA10" s="102"/>
      <c r="DB10" s="102"/>
      <c r="DC10" s="102"/>
      <c r="DD10" s="102"/>
      <c r="DE10" s="102"/>
      <c r="DF10" s="102"/>
    </row>
    <row r="11" spans="1:110" s="26" customFormat="1" ht="50.25" customHeight="1" x14ac:dyDescent="0.2">
      <c r="A11" s="115" t="s">
        <v>848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7"/>
      <c r="AC11" s="118" t="s">
        <v>843</v>
      </c>
      <c r="AD11" s="119"/>
      <c r="AE11" s="119"/>
      <c r="AF11" s="119"/>
      <c r="AG11" s="119"/>
      <c r="AH11" s="120"/>
      <c r="AI11" s="118" t="s">
        <v>849</v>
      </c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20"/>
      <c r="AZ11" s="121" t="s">
        <v>39</v>
      </c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V11" s="123"/>
      <c r="BW11" s="102" t="s">
        <v>39</v>
      </c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21" t="str">
        <f t="shared" ref="CO11:CO17" si="0">AZ11</f>
        <v>-</v>
      </c>
      <c r="CP11" s="122"/>
      <c r="CQ11" s="122"/>
      <c r="CR11" s="122"/>
      <c r="CS11" s="122"/>
      <c r="CT11" s="122"/>
      <c r="CU11" s="122"/>
      <c r="CV11" s="122"/>
      <c r="CW11" s="122"/>
      <c r="CX11" s="122"/>
      <c r="CY11" s="122"/>
      <c r="CZ11" s="122"/>
      <c r="DA11" s="122"/>
      <c r="DB11" s="122"/>
      <c r="DC11" s="122"/>
      <c r="DD11" s="122"/>
      <c r="DE11" s="122"/>
      <c r="DF11" s="123"/>
    </row>
    <row r="12" spans="1:110" s="26" customFormat="1" ht="65.25" customHeight="1" x14ac:dyDescent="0.2">
      <c r="A12" s="115" t="s">
        <v>850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7"/>
      <c r="AC12" s="101" t="s">
        <v>843</v>
      </c>
      <c r="AD12" s="101"/>
      <c r="AE12" s="101"/>
      <c r="AF12" s="101"/>
      <c r="AG12" s="101"/>
      <c r="AH12" s="101"/>
      <c r="AI12" s="101" t="s">
        <v>851</v>
      </c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2" t="s">
        <v>39</v>
      </c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 t="s">
        <v>39</v>
      </c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 t="str">
        <f>AZ12</f>
        <v>-</v>
      </c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</row>
    <row r="13" spans="1:110" s="26" customFormat="1" ht="53.25" customHeight="1" x14ac:dyDescent="0.2">
      <c r="A13" s="115" t="s">
        <v>852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7"/>
      <c r="AC13" s="124" t="s">
        <v>843</v>
      </c>
      <c r="AD13" s="125"/>
      <c r="AE13" s="125"/>
      <c r="AF13" s="125"/>
      <c r="AG13" s="125"/>
      <c r="AH13" s="126"/>
      <c r="AI13" s="118" t="s">
        <v>853</v>
      </c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20"/>
      <c r="AZ13" s="121" t="s">
        <v>39</v>
      </c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3"/>
      <c r="BW13" s="102" t="s">
        <v>39</v>
      </c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 t="str">
        <f>AZ13</f>
        <v>-</v>
      </c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</row>
    <row r="14" spans="1:110" s="26" customFormat="1" ht="65.25" customHeight="1" x14ac:dyDescent="0.2">
      <c r="A14" s="115" t="s">
        <v>854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7"/>
      <c r="AC14" s="101" t="s">
        <v>843</v>
      </c>
      <c r="AD14" s="101"/>
      <c r="AE14" s="101"/>
      <c r="AF14" s="101"/>
      <c r="AG14" s="101"/>
      <c r="AH14" s="101"/>
      <c r="AI14" s="101" t="s">
        <v>855</v>
      </c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2" t="s">
        <v>39</v>
      </c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 t="s">
        <v>39</v>
      </c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 t="str">
        <f t="shared" si="0"/>
        <v>-</v>
      </c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</row>
    <row r="15" spans="1:110" s="26" customFormat="1" ht="33.75" customHeight="1" x14ac:dyDescent="0.2">
      <c r="A15" s="112" t="s">
        <v>856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4"/>
      <c r="AC15" s="101" t="s">
        <v>843</v>
      </c>
      <c r="AD15" s="101"/>
      <c r="AE15" s="101"/>
      <c r="AF15" s="101"/>
      <c r="AG15" s="101"/>
      <c r="AH15" s="101"/>
      <c r="AI15" s="101" t="s">
        <v>857</v>
      </c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5" t="s">
        <v>39</v>
      </c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2" t="s">
        <v>39</v>
      </c>
      <c r="BX15" s="102"/>
      <c r="BY15" s="102"/>
      <c r="BZ15" s="102"/>
      <c r="CA15" s="102"/>
      <c r="CB15" s="102"/>
      <c r="CC15" s="102"/>
      <c r="CD15" s="102"/>
      <c r="CE15" s="102"/>
      <c r="CF15" s="102"/>
      <c r="CG15" s="102"/>
      <c r="CH15" s="102"/>
      <c r="CI15" s="102"/>
      <c r="CJ15" s="102"/>
      <c r="CK15" s="102"/>
      <c r="CL15" s="102"/>
      <c r="CM15" s="102"/>
      <c r="CN15" s="102"/>
      <c r="CO15" s="102" t="str">
        <f t="shared" si="0"/>
        <v>-</v>
      </c>
      <c r="CP15" s="102"/>
      <c r="CQ15" s="102"/>
      <c r="CR15" s="102"/>
      <c r="CS15" s="102"/>
      <c r="CT15" s="102"/>
      <c r="CU15" s="102"/>
      <c r="CV15" s="102"/>
      <c r="CW15" s="102"/>
      <c r="CX15" s="102"/>
      <c r="CY15" s="102"/>
      <c r="CZ15" s="102"/>
      <c r="DA15" s="102"/>
      <c r="DB15" s="102"/>
      <c r="DC15" s="102"/>
      <c r="DD15" s="102"/>
      <c r="DE15" s="102"/>
      <c r="DF15" s="102"/>
    </row>
    <row r="16" spans="1:110" s="26" customFormat="1" ht="36" customHeight="1" x14ac:dyDescent="0.2">
      <c r="A16" s="115" t="s">
        <v>858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7"/>
      <c r="AC16" s="118" t="s">
        <v>843</v>
      </c>
      <c r="AD16" s="119"/>
      <c r="AE16" s="119"/>
      <c r="AF16" s="119"/>
      <c r="AG16" s="119"/>
      <c r="AH16" s="120"/>
      <c r="AI16" s="101" t="s">
        <v>859</v>
      </c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27" t="s">
        <v>39</v>
      </c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9"/>
      <c r="BW16" s="121" t="s">
        <v>39</v>
      </c>
      <c r="BX16" s="122"/>
      <c r="BY16" s="122"/>
      <c r="BZ16" s="122"/>
      <c r="CA16" s="122"/>
      <c r="CB16" s="122"/>
      <c r="CC16" s="122"/>
      <c r="CD16" s="122"/>
      <c r="CE16" s="122"/>
      <c r="CF16" s="122"/>
      <c r="CG16" s="122"/>
      <c r="CH16" s="122"/>
      <c r="CI16" s="122"/>
      <c r="CJ16" s="122"/>
      <c r="CK16" s="122"/>
      <c r="CL16" s="122"/>
      <c r="CM16" s="122"/>
      <c r="CN16" s="123"/>
      <c r="CO16" s="121" t="str">
        <f>CO17</f>
        <v>-</v>
      </c>
      <c r="CP16" s="122"/>
      <c r="CQ16" s="122"/>
      <c r="CR16" s="122"/>
      <c r="CS16" s="122"/>
      <c r="CT16" s="122"/>
      <c r="CU16" s="122"/>
      <c r="CV16" s="122"/>
      <c r="CW16" s="122"/>
      <c r="CX16" s="122"/>
      <c r="CY16" s="122"/>
      <c r="CZ16" s="122"/>
      <c r="DA16" s="122"/>
      <c r="DB16" s="122"/>
      <c r="DC16" s="122"/>
      <c r="DD16" s="122"/>
      <c r="DE16" s="122"/>
      <c r="DF16" s="123"/>
    </row>
    <row r="17" spans="1:110" s="26" customFormat="1" ht="53.25" customHeight="1" x14ac:dyDescent="0.2">
      <c r="A17" s="112" t="s">
        <v>860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4"/>
      <c r="AC17" s="101" t="s">
        <v>843</v>
      </c>
      <c r="AD17" s="101"/>
      <c r="AE17" s="101"/>
      <c r="AF17" s="101"/>
      <c r="AG17" s="101"/>
      <c r="AH17" s="101"/>
      <c r="AI17" s="101" t="s">
        <v>861</v>
      </c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5" t="s">
        <v>39</v>
      </c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2" t="s">
        <v>39</v>
      </c>
      <c r="BX17" s="102"/>
      <c r="BY17" s="102"/>
      <c r="BZ17" s="102"/>
      <c r="CA17" s="102"/>
      <c r="CB17" s="102"/>
      <c r="CC17" s="102"/>
      <c r="CD17" s="102"/>
      <c r="CE17" s="102"/>
      <c r="CF17" s="102"/>
      <c r="CG17" s="102"/>
      <c r="CH17" s="102"/>
      <c r="CI17" s="102"/>
      <c r="CJ17" s="102"/>
      <c r="CK17" s="102"/>
      <c r="CL17" s="102"/>
      <c r="CM17" s="102"/>
      <c r="CN17" s="102"/>
      <c r="CO17" s="102" t="str">
        <f t="shared" si="0"/>
        <v>-</v>
      </c>
      <c r="CP17" s="102"/>
      <c r="CQ17" s="102"/>
      <c r="CR17" s="102"/>
      <c r="CS17" s="102"/>
      <c r="CT17" s="102"/>
      <c r="CU17" s="102"/>
      <c r="CV17" s="102"/>
      <c r="CW17" s="102"/>
      <c r="CX17" s="102"/>
      <c r="CY17" s="102"/>
      <c r="CZ17" s="102"/>
      <c r="DA17" s="102"/>
      <c r="DB17" s="102"/>
      <c r="DC17" s="102"/>
      <c r="DD17" s="102"/>
      <c r="DE17" s="102"/>
      <c r="DF17" s="102"/>
    </row>
    <row r="18" spans="1:110" s="26" customFormat="1" ht="24.75" customHeight="1" x14ac:dyDescent="0.2">
      <c r="A18" s="112" t="s">
        <v>862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01" t="s">
        <v>863</v>
      </c>
      <c r="AD18" s="101"/>
      <c r="AE18" s="101"/>
      <c r="AF18" s="101"/>
      <c r="AG18" s="101"/>
      <c r="AH18" s="101"/>
      <c r="AI18" s="101" t="s">
        <v>842</v>
      </c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2" t="s">
        <v>39</v>
      </c>
      <c r="BA18" s="102"/>
      <c r="BB18" s="102"/>
      <c r="BC18" s="102"/>
      <c r="BD18" s="102"/>
      <c r="BE18" s="102"/>
      <c r="BF18" s="102"/>
      <c r="BG18" s="102"/>
      <c r="BH18" s="102"/>
      <c r="BI18" s="102"/>
      <c r="BJ18" s="102"/>
      <c r="BK18" s="102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 t="s">
        <v>39</v>
      </c>
      <c r="BX18" s="102"/>
      <c r="BY18" s="102"/>
      <c r="BZ18" s="102"/>
      <c r="CA18" s="102"/>
      <c r="CB18" s="102"/>
      <c r="CC18" s="102"/>
      <c r="CD18" s="102"/>
      <c r="CE18" s="102"/>
      <c r="CF18" s="102"/>
      <c r="CG18" s="102"/>
      <c r="CH18" s="102"/>
      <c r="CI18" s="102"/>
      <c r="CJ18" s="102"/>
      <c r="CK18" s="102"/>
      <c r="CL18" s="102"/>
      <c r="CM18" s="102"/>
      <c r="CN18" s="102"/>
      <c r="CO18" s="102" t="s">
        <v>39</v>
      </c>
      <c r="CP18" s="102"/>
      <c r="CQ18" s="102"/>
      <c r="CR18" s="102"/>
      <c r="CS18" s="102"/>
      <c r="CT18" s="102"/>
      <c r="CU18" s="102"/>
      <c r="CV18" s="102"/>
      <c r="CW18" s="102"/>
      <c r="CX18" s="102"/>
      <c r="CY18" s="102"/>
      <c r="CZ18" s="102"/>
      <c r="DA18" s="102"/>
      <c r="DB18" s="102"/>
      <c r="DC18" s="102"/>
      <c r="DD18" s="102"/>
      <c r="DE18" s="102"/>
      <c r="DF18" s="102"/>
    </row>
    <row r="19" spans="1:110" s="26" customFormat="1" x14ac:dyDescent="0.2">
      <c r="A19" s="103" t="s">
        <v>845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30" t="s">
        <v>39</v>
      </c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02" t="s">
        <v>39</v>
      </c>
      <c r="BX19" s="102"/>
      <c r="BY19" s="102"/>
      <c r="BZ19" s="102"/>
      <c r="CA19" s="102"/>
      <c r="CB19" s="102"/>
      <c r="CC19" s="102"/>
      <c r="CD19" s="102"/>
      <c r="CE19" s="102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 t="s">
        <v>39</v>
      </c>
      <c r="CP19" s="102"/>
      <c r="CQ19" s="102"/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102"/>
      <c r="DC19" s="102"/>
      <c r="DD19" s="102"/>
      <c r="DE19" s="102"/>
      <c r="DF19" s="102"/>
    </row>
    <row r="20" spans="1:110" s="26" customFormat="1" hidden="1" x14ac:dyDescent="0.2">
      <c r="A20" s="131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02"/>
      <c r="BX20" s="102"/>
      <c r="BY20" s="102"/>
      <c r="BZ20" s="102"/>
      <c r="CA20" s="102"/>
      <c r="CB20" s="102"/>
      <c r="CC20" s="102"/>
      <c r="CD20" s="102"/>
      <c r="CE20" s="102"/>
      <c r="CF20" s="102"/>
      <c r="CG20" s="102"/>
      <c r="CH20" s="102"/>
      <c r="CI20" s="102"/>
      <c r="CJ20" s="102"/>
      <c r="CK20" s="102"/>
      <c r="CL20" s="102"/>
      <c r="CM20" s="102"/>
      <c r="CN20" s="102"/>
      <c r="CO20" s="102"/>
      <c r="CP20" s="102"/>
      <c r="CQ20" s="102"/>
      <c r="CR20" s="102"/>
      <c r="CS20" s="102"/>
      <c r="CT20" s="102"/>
      <c r="CU20" s="102"/>
      <c r="CV20" s="102"/>
      <c r="CW20" s="102"/>
      <c r="CX20" s="102"/>
      <c r="CY20" s="102"/>
      <c r="CZ20" s="102"/>
      <c r="DA20" s="102"/>
      <c r="DB20" s="102"/>
      <c r="DC20" s="102"/>
      <c r="DD20" s="102"/>
      <c r="DE20" s="102"/>
      <c r="DF20" s="102"/>
    </row>
    <row r="21" spans="1:110" s="26" customFormat="1" hidden="1" x14ac:dyDescent="0.2">
      <c r="A21" s="133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30" t="s">
        <v>39</v>
      </c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02" t="s">
        <v>39</v>
      </c>
      <c r="BX21" s="102"/>
      <c r="BY21" s="102"/>
      <c r="BZ21" s="102"/>
      <c r="CA21" s="102"/>
      <c r="CB21" s="102"/>
      <c r="CC21" s="102"/>
      <c r="CD21" s="102"/>
      <c r="CE21" s="102"/>
      <c r="CF21" s="102"/>
      <c r="CG21" s="102"/>
      <c r="CH21" s="102"/>
      <c r="CI21" s="102"/>
      <c r="CJ21" s="102"/>
      <c r="CK21" s="102"/>
      <c r="CL21" s="102"/>
      <c r="CM21" s="102"/>
      <c r="CN21" s="102"/>
      <c r="CO21" s="102" t="s">
        <v>39</v>
      </c>
      <c r="CP21" s="102"/>
      <c r="CQ21" s="102"/>
      <c r="CR21" s="102"/>
      <c r="CS21" s="102"/>
      <c r="CT21" s="102"/>
      <c r="CU21" s="102"/>
      <c r="CV21" s="102"/>
      <c r="CW21" s="102"/>
      <c r="CX21" s="102"/>
      <c r="CY21" s="102"/>
      <c r="CZ21" s="102"/>
      <c r="DA21" s="102"/>
      <c r="DB21" s="102"/>
      <c r="DC21" s="102"/>
      <c r="DD21" s="102"/>
      <c r="DE21" s="102"/>
      <c r="DF21" s="102"/>
    </row>
    <row r="22" spans="1:110" s="26" customFormat="1" hidden="1" x14ac:dyDescent="0.2">
      <c r="A22" s="135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30" t="s">
        <v>39</v>
      </c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02" t="s">
        <v>39</v>
      </c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 t="s">
        <v>39</v>
      </c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</row>
    <row r="23" spans="1:110" s="26" customFormat="1" hidden="1" x14ac:dyDescent="0.2">
      <c r="A23" s="137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30" t="s">
        <v>39</v>
      </c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02" t="s">
        <v>39</v>
      </c>
      <c r="BX23" s="102"/>
      <c r="BY23" s="102"/>
      <c r="BZ23" s="102"/>
      <c r="CA23" s="102"/>
      <c r="CB23" s="102"/>
      <c r="CC23" s="102"/>
      <c r="CD23" s="102"/>
      <c r="CE23" s="102"/>
      <c r="CF23" s="102"/>
      <c r="CG23" s="102"/>
      <c r="CH23" s="102"/>
      <c r="CI23" s="102"/>
      <c r="CJ23" s="102"/>
      <c r="CK23" s="102"/>
      <c r="CL23" s="102"/>
      <c r="CM23" s="102"/>
      <c r="CN23" s="102"/>
      <c r="CO23" s="102" t="s">
        <v>39</v>
      </c>
      <c r="CP23" s="102"/>
      <c r="CQ23" s="102"/>
      <c r="CR23" s="102"/>
      <c r="CS23" s="102"/>
      <c r="CT23" s="102"/>
      <c r="CU23" s="102"/>
      <c r="CV23" s="102"/>
      <c r="CW23" s="102"/>
      <c r="CX23" s="102"/>
      <c r="CY23" s="102"/>
      <c r="CZ23" s="102"/>
      <c r="DA23" s="102"/>
      <c r="DB23" s="102"/>
      <c r="DC23" s="102"/>
      <c r="DD23" s="102"/>
      <c r="DE23" s="102"/>
      <c r="DF23" s="102"/>
    </row>
    <row r="24" spans="1:110" s="26" customFormat="1" ht="36.75" customHeight="1" x14ac:dyDescent="0.2">
      <c r="A24" s="115" t="s">
        <v>864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7"/>
      <c r="AC24" s="101" t="s">
        <v>865</v>
      </c>
      <c r="AD24" s="101"/>
      <c r="AE24" s="101"/>
      <c r="AF24" s="101"/>
      <c r="AG24" s="101"/>
      <c r="AH24" s="101"/>
      <c r="AI24" s="101" t="s">
        <v>866</v>
      </c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2">
        <f>AZ25+AZ29</f>
        <v>751500</v>
      </c>
      <c r="BA24" s="102"/>
      <c r="BB24" s="102"/>
      <c r="BC24" s="102"/>
      <c r="BD24" s="102"/>
      <c r="BE24" s="102"/>
      <c r="BF24" s="102"/>
      <c r="BG24" s="102"/>
      <c r="BH24" s="102"/>
      <c r="BI24" s="102"/>
      <c r="BJ24" s="102"/>
      <c r="BK24" s="102"/>
      <c r="BL24" s="102"/>
      <c r="BM24" s="102"/>
      <c r="BN24" s="102"/>
      <c r="BO24" s="102"/>
      <c r="BP24" s="102"/>
      <c r="BQ24" s="102"/>
      <c r="BR24" s="102"/>
      <c r="BS24" s="102"/>
      <c r="BT24" s="102"/>
      <c r="BU24" s="102"/>
      <c r="BV24" s="102"/>
      <c r="BW24" s="102">
        <f>BW25+BW29</f>
        <v>-3151822.1499999994</v>
      </c>
      <c r="BX24" s="102"/>
      <c r="BY24" s="102"/>
      <c r="BZ24" s="102"/>
      <c r="CA24" s="102"/>
      <c r="CB24" s="102"/>
      <c r="CC24" s="102"/>
      <c r="CD24" s="102"/>
      <c r="CE24" s="102"/>
      <c r="CF24" s="102"/>
      <c r="CG24" s="102"/>
      <c r="CH24" s="102"/>
      <c r="CI24" s="102"/>
      <c r="CJ24" s="102"/>
      <c r="CK24" s="102"/>
      <c r="CL24" s="102"/>
      <c r="CM24" s="102"/>
      <c r="CN24" s="102"/>
      <c r="CO24" s="102">
        <f>AZ24-BW24</f>
        <v>3903322.1499999994</v>
      </c>
      <c r="CP24" s="102"/>
      <c r="CQ24" s="102"/>
      <c r="CR24" s="102"/>
      <c r="CS24" s="102"/>
      <c r="CT24" s="102"/>
      <c r="CU24" s="102"/>
      <c r="CV24" s="102"/>
      <c r="CW24" s="102"/>
      <c r="CX24" s="102"/>
      <c r="CY24" s="102"/>
      <c r="CZ24" s="102"/>
      <c r="DA24" s="102"/>
      <c r="DB24" s="102"/>
      <c r="DC24" s="102"/>
      <c r="DD24" s="102"/>
      <c r="DE24" s="102"/>
      <c r="DF24" s="102"/>
    </row>
    <row r="25" spans="1:110" s="26" customFormat="1" ht="22.5" customHeight="1" x14ac:dyDescent="0.2">
      <c r="A25" s="139" t="s">
        <v>867</v>
      </c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1"/>
      <c r="AC25" s="124" t="s">
        <v>868</v>
      </c>
      <c r="AD25" s="125"/>
      <c r="AE25" s="125"/>
      <c r="AF25" s="125"/>
      <c r="AG25" s="125"/>
      <c r="AH25" s="126"/>
      <c r="AI25" s="124" t="s">
        <v>869</v>
      </c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6"/>
      <c r="AZ25" s="121">
        <f>AZ28</f>
        <v>-568108000</v>
      </c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2"/>
      <c r="BV25" s="123"/>
      <c r="BW25" s="102">
        <f>BW28</f>
        <v>-10445345.09</v>
      </c>
      <c r="BX25" s="102"/>
      <c r="BY25" s="102"/>
      <c r="BZ25" s="102"/>
      <c r="CA25" s="102"/>
      <c r="CB25" s="102"/>
      <c r="CC25" s="102"/>
      <c r="CD25" s="102"/>
      <c r="CE25" s="102"/>
      <c r="CF25" s="102"/>
      <c r="CG25" s="102"/>
      <c r="CH25" s="102"/>
      <c r="CI25" s="102"/>
      <c r="CJ25" s="102"/>
      <c r="CK25" s="102"/>
      <c r="CL25" s="102"/>
      <c r="CM25" s="102"/>
      <c r="CN25" s="102"/>
      <c r="CO25" s="102" t="s">
        <v>870</v>
      </c>
      <c r="CP25" s="102"/>
      <c r="CQ25" s="102"/>
      <c r="CR25" s="102"/>
      <c r="CS25" s="102"/>
      <c r="CT25" s="102"/>
      <c r="CU25" s="102"/>
      <c r="CV25" s="102"/>
      <c r="CW25" s="102"/>
      <c r="CX25" s="102"/>
      <c r="CY25" s="102"/>
      <c r="CZ25" s="102"/>
      <c r="DA25" s="102"/>
      <c r="DB25" s="102"/>
      <c r="DC25" s="102"/>
      <c r="DD25" s="102"/>
      <c r="DE25" s="102"/>
      <c r="DF25" s="102"/>
    </row>
    <row r="26" spans="1:110" s="26" customFormat="1" ht="22.5" customHeight="1" x14ac:dyDescent="0.2">
      <c r="A26" s="115" t="s">
        <v>871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7"/>
      <c r="AC26" s="124" t="s">
        <v>868</v>
      </c>
      <c r="AD26" s="125"/>
      <c r="AE26" s="125"/>
      <c r="AF26" s="125"/>
      <c r="AG26" s="125"/>
      <c r="AH26" s="126"/>
      <c r="AI26" s="124" t="s">
        <v>872</v>
      </c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6"/>
      <c r="AZ26" s="121">
        <f>AZ28</f>
        <v>-568108000</v>
      </c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2"/>
      <c r="BO26" s="122"/>
      <c r="BP26" s="122"/>
      <c r="BQ26" s="122"/>
      <c r="BR26" s="122"/>
      <c r="BS26" s="122"/>
      <c r="BT26" s="122"/>
      <c r="BU26" s="122"/>
      <c r="BV26" s="123"/>
      <c r="BW26" s="102">
        <f>BW28</f>
        <v>-10445345.09</v>
      </c>
      <c r="BX26" s="102"/>
      <c r="BY26" s="102"/>
      <c r="BZ26" s="102"/>
      <c r="CA26" s="102"/>
      <c r="CB26" s="102"/>
      <c r="CC26" s="102"/>
      <c r="CD26" s="102"/>
      <c r="CE26" s="102"/>
      <c r="CF26" s="102"/>
      <c r="CG26" s="102"/>
      <c r="CH26" s="102"/>
      <c r="CI26" s="102"/>
      <c r="CJ26" s="102"/>
      <c r="CK26" s="102"/>
      <c r="CL26" s="102"/>
      <c r="CM26" s="102"/>
      <c r="CN26" s="102"/>
      <c r="CO26" s="102" t="s">
        <v>870</v>
      </c>
      <c r="CP26" s="102"/>
      <c r="CQ26" s="102"/>
      <c r="CR26" s="102"/>
      <c r="CS26" s="102"/>
      <c r="CT26" s="102"/>
      <c r="CU26" s="102"/>
      <c r="CV26" s="102"/>
      <c r="CW26" s="102"/>
      <c r="CX26" s="102"/>
      <c r="CY26" s="102"/>
      <c r="CZ26" s="102"/>
      <c r="DA26" s="102"/>
      <c r="DB26" s="102"/>
      <c r="DC26" s="102"/>
      <c r="DD26" s="102"/>
      <c r="DE26" s="102"/>
      <c r="DF26" s="102"/>
    </row>
    <row r="27" spans="1:110" s="26" customFormat="1" ht="36.75" customHeight="1" x14ac:dyDescent="0.2">
      <c r="A27" s="115" t="s">
        <v>873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7"/>
      <c r="AC27" s="124" t="s">
        <v>868</v>
      </c>
      <c r="AD27" s="125"/>
      <c r="AE27" s="125"/>
      <c r="AF27" s="125"/>
      <c r="AG27" s="125"/>
      <c r="AH27" s="126"/>
      <c r="AI27" s="124" t="s">
        <v>874</v>
      </c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6"/>
      <c r="AZ27" s="121">
        <f>AZ28</f>
        <v>-568108000</v>
      </c>
      <c r="BA27" s="122"/>
      <c r="BB27" s="122"/>
      <c r="BC27" s="122"/>
      <c r="BD27" s="122"/>
      <c r="BE27" s="122"/>
      <c r="BF27" s="122"/>
      <c r="BG27" s="122"/>
      <c r="BH27" s="122"/>
      <c r="BI27" s="122"/>
      <c r="BJ27" s="122"/>
      <c r="BK27" s="122"/>
      <c r="BL27" s="122"/>
      <c r="BM27" s="122"/>
      <c r="BN27" s="122"/>
      <c r="BO27" s="122"/>
      <c r="BP27" s="122"/>
      <c r="BQ27" s="122"/>
      <c r="BR27" s="122"/>
      <c r="BS27" s="122"/>
      <c r="BT27" s="122"/>
      <c r="BU27" s="122"/>
      <c r="BV27" s="123"/>
      <c r="BW27" s="102">
        <f>BW28</f>
        <v>-10445345.09</v>
      </c>
      <c r="BX27" s="102"/>
      <c r="BY27" s="102"/>
      <c r="BZ27" s="102"/>
      <c r="CA27" s="102"/>
      <c r="CB27" s="102"/>
      <c r="CC27" s="102"/>
      <c r="CD27" s="102"/>
      <c r="CE27" s="102"/>
      <c r="CF27" s="102"/>
      <c r="CG27" s="102"/>
      <c r="CH27" s="102"/>
      <c r="CI27" s="102"/>
      <c r="CJ27" s="102"/>
      <c r="CK27" s="102"/>
      <c r="CL27" s="102"/>
      <c r="CM27" s="102"/>
      <c r="CN27" s="102"/>
      <c r="CO27" s="102" t="s">
        <v>870</v>
      </c>
      <c r="CP27" s="102"/>
      <c r="CQ27" s="102"/>
      <c r="CR27" s="102"/>
      <c r="CS27" s="102"/>
      <c r="CT27" s="102"/>
      <c r="CU27" s="102"/>
      <c r="CV27" s="102"/>
      <c r="CW27" s="102"/>
      <c r="CX27" s="102"/>
      <c r="CY27" s="102"/>
      <c r="CZ27" s="102"/>
      <c r="DA27" s="102"/>
      <c r="DB27" s="102"/>
      <c r="DC27" s="102"/>
      <c r="DD27" s="102"/>
      <c r="DE27" s="102"/>
      <c r="DF27" s="102"/>
    </row>
    <row r="28" spans="1:110" s="26" customFormat="1" ht="36.75" customHeight="1" x14ac:dyDescent="0.2">
      <c r="A28" s="142" t="s">
        <v>875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4" t="s">
        <v>868</v>
      </c>
      <c r="AD28" s="144"/>
      <c r="AE28" s="144"/>
      <c r="AF28" s="144"/>
      <c r="AG28" s="144"/>
      <c r="AH28" s="144"/>
      <c r="AI28" s="144" t="s">
        <v>876</v>
      </c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5">
        <v>-568108000</v>
      </c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7"/>
      <c r="BW28" s="148">
        <v>-10445345.09</v>
      </c>
      <c r="BX28" s="148"/>
      <c r="BY28" s="148"/>
      <c r="BZ28" s="148"/>
      <c r="CA28" s="148"/>
      <c r="CB28" s="148"/>
      <c r="CC28" s="148"/>
      <c r="CD28" s="148"/>
      <c r="CE28" s="148"/>
      <c r="CF28" s="148"/>
      <c r="CG28" s="148"/>
      <c r="CH28" s="148"/>
      <c r="CI28" s="148"/>
      <c r="CJ28" s="148"/>
      <c r="CK28" s="148"/>
      <c r="CL28" s="148"/>
      <c r="CM28" s="148"/>
      <c r="CN28" s="148"/>
      <c r="CO28" s="102" t="s">
        <v>870</v>
      </c>
      <c r="CP28" s="102"/>
      <c r="CQ28" s="102"/>
      <c r="CR28" s="102"/>
      <c r="CS28" s="102"/>
      <c r="CT28" s="102"/>
      <c r="CU28" s="102"/>
      <c r="CV28" s="102"/>
      <c r="CW28" s="102"/>
      <c r="CX28" s="102"/>
      <c r="CY28" s="102"/>
      <c r="CZ28" s="102"/>
      <c r="DA28" s="102"/>
      <c r="DB28" s="102"/>
      <c r="DC28" s="102"/>
      <c r="DD28" s="102"/>
      <c r="DE28" s="102"/>
      <c r="DF28" s="102"/>
    </row>
    <row r="29" spans="1:110" s="26" customFormat="1" ht="21.75" customHeight="1" x14ac:dyDescent="0.2">
      <c r="A29" s="115" t="s">
        <v>877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7"/>
      <c r="AC29" s="124" t="s">
        <v>878</v>
      </c>
      <c r="AD29" s="125"/>
      <c r="AE29" s="125"/>
      <c r="AF29" s="125"/>
      <c r="AG29" s="125"/>
      <c r="AH29" s="126"/>
      <c r="AI29" s="124" t="s">
        <v>879</v>
      </c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6"/>
      <c r="AZ29" s="102">
        <f>AZ32</f>
        <v>568859500</v>
      </c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>
        <f>BW32</f>
        <v>7293522.9400000004</v>
      </c>
      <c r="BX29" s="102"/>
      <c r="BY29" s="102"/>
      <c r="BZ29" s="102"/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 t="s">
        <v>870</v>
      </c>
      <c r="CP29" s="102"/>
      <c r="CQ29" s="102"/>
      <c r="CR29" s="102"/>
      <c r="CS29" s="102"/>
      <c r="CT29" s="102"/>
      <c r="CU29" s="102"/>
      <c r="CV29" s="102"/>
      <c r="CW29" s="102"/>
      <c r="CX29" s="102"/>
      <c r="CY29" s="102"/>
      <c r="CZ29" s="102"/>
      <c r="DA29" s="102"/>
      <c r="DB29" s="102"/>
      <c r="DC29" s="102"/>
      <c r="DD29" s="102"/>
      <c r="DE29" s="102"/>
      <c r="DF29" s="102"/>
    </row>
    <row r="30" spans="1:110" s="26" customFormat="1" ht="22.5" customHeight="1" x14ac:dyDescent="0.2">
      <c r="A30" s="115" t="s">
        <v>880</v>
      </c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7"/>
      <c r="AC30" s="118" t="s">
        <v>878</v>
      </c>
      <c r="AD30" s="119"/>
      <c r="AE30" s="119"/>
      <c r="AF30" s="119"/>
      <c r="AG30" s="119"/>
      <c r="AH30" s="120"/>
      <c r="AI30" s="124" t="s">
        <v>881</v>
      </c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6"/>
      <c r="AZ30" s="102">
        <f>AZ32</f>
        <v>568859500</v>
      </c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2"/>
      <c r="BM30" s="102"/>
      <c r="BN30" s="102"/>
      <c r="BO30" s="102"/>
      <c r="BP30" s="102"/>
      <c r="BQ30" s="102"/>
      <c r="BR30" s="102"/>
      <c r="BS30" s="102"/>
      <c r="BT30" s="102"/>
      <c r="BU30" s="102"/>
      <c r="BV30" s="102"/>
      <c r="BW30" s="102">
        <f>BW32</f>
        <v>7293522.9400000004</v>
      </c>
      <c r="BX30" s="102"/>
      <c r="BY30" s="102"/>
      <c r="BZ30" s="102"/>
      <c r="CA30" s="102"/>
      <c r="CB30" s="102"/>
      <c r="CC30" s="102"/>
      <c r="CD30" s="102"/>
      <c r="CE30" s="102"/>
      <c r="CF30" s="102"/>
      <c r="CG30" s="102"/>
      <c r="CH30" s="102"/>
      <c r="CI30" s="102"/>
      <c r="CJ30" s="102"/>
      <c r="CK30" s="102"/>
      <c r="CL30" s="102"/>
      <c r="CM30" s="102"/>
      <c r="CN30" s="102"/>
      <c r="CO30" s="102" t="s">
        <v>870</v>
      </c>
      <c r="CP30" s="102"/>
      <c r="CQ30" s="102"/>
      <c r="CR30" s="102"/>
      <c r="CS30" s="102"/>
      <c r="CT30" s="102"/>
      <c r="CU30" s="102"/>
      <c r="CV30" s="102"/>
      <c r="CW30" s="102"/>
      <c r="CX30" s="102"/>
      <c r="CY30" s="102"/>
      <c r="CZ30" s="102"/>
      <c r="DA30" s="102"/>
      <c r="DB30" s="102"/>
      <c r="DC30" s="102"/>
      <c r="DD30" s="102"/>
      <c r="DE30" s="102"/>
      <c r="DF30" s="102"/>
    </row>
    <row r="31" spans="1:110" s="26" customFormat="1" ht="30" customHeight="1" x14ac:dyDescent="0.2">
      <c r="A31" s="115" t="s">
        <v>882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7"/>
      <c r="AC31" s="118" t="s">
        <v>878</v>
      </c>
      <c r="AD31" s="119"/>
      <c r="AE31" s="119"/>
      <c r="AF31" s="119"/>
      <c r="AG31" s="119"/>
      <c r="AH31" s="120"/>
      <c r="AI31" s="124" t="s">
        <v>883</v>
      </c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6"/>
      <c r="AZ31" s="102">
        <f>AZ32</f>
        <v>568859500</v>
      </c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2"/>
      <c r="BQ31" s="102"/>
      <c r="BR31" s="102"/>
      <c r="BS31" s="102"/>
      <c r="BT31" s="102"/>
      <c r="BU31" s="102"/>
      <c r="BV31" s="102"/>
      <c r="BW31" s="102">
        <f>BW32</f>
        <v>7293522.9400000004</v>
      </c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02"/>
      <c r="CK31" s="102"/>
      <c r="CL31" s="102"/>
      <c r="CM31" s="102"/>
      <c r="CN31" s="102"/>
      <c r="CO31" s="102" t="s">
        <v>870</v>
      </c>
      <c r="CP31" s="102"/>
      <c r="CQ31" s="102"/>
      <c r="CR31" s="102"/>
      <c r="CS31" s="102"/>
      <c r="CT31" s="102"/>
      <c r="CU31" s="102"/>
      <c r="CV31" s="102"/>
      <c r="CW31" s="102"/>
      <c r="CX31" s="102"/>
      <c r="CY31" s="102"/>
      <c r="CZ31" s="102"/>
      <c r="DA31" s="102"/>
      <c r="DB31" s="102"/>
      <c r="DC31" s="102"/>
      <c r="DD31" s="102"/>
      <c r="DE31" s="102"/>
      <c r="DF31" s="102"/>
    </row>
    <row r="32" spans="1:110" s="26" customFormat="1" ht="34.5" customHeight="1" x14ac:dyDescent="0.2">
      <c r="A32" s="149" t="s">
        <v>884</v>
      </c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1"/>
      <c r="AC32" s="144" t="s">
        <v>878</v>
      </c>
      <c r="AD32" s="144"/>
      <c r="AE32" s="144"/>
      <c r="AF32" s="144"/>
      <c r="AG32" s="144"/>
      <c r="AH32" s="144"/>
      <c r="AI32" s="144" t="s">
        <v>885</v>
      </c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8">
        <v>568859500</v>
      </c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8"/>
      <c r="BQ32" s="148"/>
      <c r="BR32" s="148"/>
      <c r="BS32" s="148"/>
      <c r="BT32" s="148"/>
      <c r="BU32" s="148"/>
      <c r="BV32" s="148"/>
      <c r="BW32" s="148">
        <v>7293522.9400000004</v>
      </c>
      <c r="BX32" s="148"/>
      <c r="BY32" s="148"/>
      <c r="BZ32" s="148"/>
      <c r="CA32" s="148"/>
      <c r="CB32" s="148"/>
      <c r="CC32" s="148"/>
      <c r="CD32" s="148"/>
      <c r="CE32" s="148"/>
      <c r="CF32" s="148"/>
      <c r="CG32" s="148"/>
      <c r="CH32" s="148"/>
      <c r="CI32" s="148"/>
      <c r="CJ32" s="148"/>
      <c r="CK32" s="148"/>
      <c r="CL32" s="148"/>
      <c r="CM32" s="148"/>
      <c r="CN32" s="148"/>
      <c r="CO32" s="102" t="s">
        <v>870</v>
      </c>
      <c r="CP32" s="102"/>
      <c r="CQ32" s="102"/>
      <c r="CR32" s="102"/>
      <c r="CS32" s="102"/>
      <c r="CT32" s="102"/>
      <c r="CU32" s="102"/>
      <c r="CV32" s="102"/>
      <c r="CW32" s="102"/>
      <c r="CX32" s="102"/>
      <c r="CY32" s="102"/>
      <c r="CZ32" s="102"/>
      <c r="DA32" s="102"/>
      <c r="DB32" s="102"/>
      <c r="DC32" s="102"/>
      <c r="DD32" s="102"/>
      <c r="DE32" s="102"/>
      <c r="DF32" s="102"/>
    </row>
    <row r="33" spans="1:110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4"/>
      <c r="BN33" s="154"/>
      <c r="BO33" s="154"/>
      <c r="BP33" s="154"/>
      <c r="BQ33" s="154"/>
      <c r="BR33" s="154"/>
      <c r="BS33" s="154"/>
      <c r="BT33" s="154"/>
      <c r="BU33" s="154"/>
      <c r="BV33" s="154"/>
      <c r="BW33" s="154"/>
      <c r="BX33" s="154"/>
      <c r="BY33" s="154"/>
      <c r="BZ33" s="154"/>
      <c r="CA33" s="154"/>
      <c r="CB33" s="154"/>
      <c r="CC33" s="154"/>
      <c r="CD33" s="154"/>
      <c r="CE33" s="154"/>
      <c r="CF33" s="154"/>
      <c r="CG33" s="154"/>
      <c r="CH33" s="154"/>
      <c r="CI33" s="154"/>
      <c r="CJ33" s="154"/>
      <c r="CK33" s="154"/>
      <c r="CL33" s="154"/>
      <c r="CM33" s="154"/>
      <c r="CN33" s="154"/>
      <c r="CO33" s="155"/>
      <c r="CP33" s="155"/>
      <c r="CQ33" s="155"/>
      <c r="CR33" s="155"/>
      <c r="CS33" s="155"/>
      <c r="CT33" s="155"/>
      <c r="CU33" s="155"/>
      <c r="CV33" s="155"/>
      <c r="CW33" s="155"/>
      <c r="CX33" s="155"/>
      <c r="CY33" s="155"/>
      <c r="CZ33" s="155"/>
      <c r="DA33" s="155"/>
      <c r="DB33" s="155"/>
      <c r="DC33" s="155"/>
      <c r="DD33" s="155"/>
      <c r="DE33" s="155"/>
      <c r="DF33" s="155"/>
    </row>
    <row r="34" spans="1:110" x14ac:dyDescent="0.25">
      <c r="A34" s="156" t="s">
        <v>886</v>
      </c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</row>
    <row r="35" spans="1:110" ht="37.5" customHeight="1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V35" s="157" t="s">
        <v>887</v>
      </c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57"/>
      <c r="BN35" s="157"/>
      <c r="BO35" s="157"/>
      <c r="BP35" s="157"/>
      <c r="BQ35" s="157"/>
      <c r="BR35" s="157"/>
      <c r="BS35" s="157"/>
    </row>
    <row r="36" spans="1:110" x14ac:dyDescent="0.25">
      <c r="Z36" s="158" t="s">
        <v>888</v>
      </c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V36" s="158" t="s">
        <v>889</v>
      </c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/>
      <c r="BL36" s="158"/>
      <c r="BM36" s="158"/>
      <c r="BN36" s="158"/>
      <c r="BO36" s="158"/>
      <c r="BP36" s="158"/>
      <c r="BQ36" s="158"/>
      <c r="BR36" s="158"/>
      <c r="BS36" s="158"/>
    </row>
    <row r="37" spans="1:110" x14ac:dyDescent="0.25">
      <c r="A37" s="156" t="s">
        <v>890</v>
      </c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</row>
    <row r="38" spans="1:110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Z38" s="157"/>
      <c r="AA38" s="157"/>
      <c r="AB38" s="157"/>
      <c r="AC38" s="157"/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V38" s="157" t="s">
        <v>891</v>
      </c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  <c r="BI38" s="157"/>
      <c r="BJ38" s="157"/>
      <c r="BK38" s="157"/>
      <c r="BL38" s="157"/>
      <c r="BM38" s="157"/>
      <c r="BN38" s="157"/>
      <c r="BO38" s="157"/>
      <c r="BP38" s="157"/>
      <c r="BQ38" s="157"/>
      <c r="BR38" s="157"/>
      <c r="BS38" s="157"/>
    </row>
    <row r="39" spans="1:110" x14ac:dyDescent="0.25">
      <c r="Z39" s="158" t="s">
        <v>888</v>
      </c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V39" s="158" t="s">
        <v>889</v>
      </c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  <c r="BI39" s="158"/>
      <c r="BJ39" s="158"/>
      <c r="BK39" s="158"/>
      <c r="BL39" s="158"/>
      <c r="BM39" s="158"/>
      <c r="BN39" s="158"/>
      <c r="BO39" s="158"/>
      <c r="BP39" s="158"/>
      <c r="BQ39" s="158"/>
      <c r="BR39" s="158"/>
      <c r="BS39" s="158"/>
    </row>
    <row r="40" spans="1:110" x14ac:dyDescent="0.25"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  <c r="BJ40" s="159"/>
      <c r="BK40" s="159"/>
      <c r="BL40" s="159"/>
      <c r="BM40" s="159"/>
      <c r="BN40" s="159"/>
      <c r="BO40" s="159"/>
      <c r="BP40" s="159"/>
      <c r="BQ40" s="159"/>
      <c r="BR40" s="159"/>
      <c r="BS40" s="159"/>
    </row>
    <row r="41" spans="1:110" x14ac:dyDescent="0.25">
      <c r="A41" s="160" t="s">
        <v>892</v>
      </c>
      <c r="B41" s="160"/>
      <c r="C41" s="161" t="s">
        <v>893</v>
      </c>
      <c r="D41" s="161"/>
      <c r="E41" s="161"/>
      <c r="F41" s="161"/>
      <c r="G41" s="162" t="s">
        <v>892</v>
      </c>
      <c r="H41" s="162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62">
        <v>20</v>
      </c>
      <c r="AC41" s="162"/>
      <c r="AD41" s="162"/>
      <c r="AE41" s="162"/>
      <c r="AF41" s="163" t="s">
        <v>894</v>
      </c>
      <c r="AG41" s="163"/>
      <c r="AH41" s="163"/>
      <c r="AI41" s="94" t="s">
        <v>895</v>
      </c>
    </row>
  </sheetData>
  <mergeCells count="183">
    <mergeCell ref="A41:B41"/>
    <mergeCell ref="C41:F41"/>
    <mergeCell ref="G41:H41"/>
    <mergeCell ref="J41:AA41"/>
    <mergeCell ref="AB41:AE41"/>
    <mergeCell ref="AF41:AH41"/>
    <mergeCell ref="Z39:AQ39"/>
    <mergeCell ref="AV39:BS39"/>
    <mergeCell ref="A37:X38"/>
    <mergeCell ref="Z38:AQ38"/>
    <mergeCell ref="AV38:BS38"/>
    <mergeCell ref="Z36:AQ36"/>
    <mergeCell ref="AV36:BS36"/>
    <mergeCell ref="A34:X35"/>
    <mergeCell ref="Z35:AQ35"/>
    <mergeCell ref="AV35:BS35"/>
    <mergeCell ref="A32:AB32"/>
    <mergeCell ref="AC32:AH32"/>
    <mergeCell ref="AI32:AY32"/>
    <mergeCell ref="AZ32:BV32"/>
    <mergeCell ref="BW32:CN32"/>
    <mergeCell ref="CO32:DF32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CO30:DF30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19:DF20"/>
    <mergeCell ref="A20:AB20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0:F100">
    <cfRule type="cellIs" priority="4" stopIfTrue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2023-02-01T10:49:14Z</cp:lastPrinted>
  <dcterms:created xsi:type="dcterms:W3CDTF">2019-03-01T09:52:53Z</dcterms:created>
  <dcterms:modified xsi:type="dcterms:W3CDTF">2023-08-04T09:54:44Z</dcterms:modified>
</cp:coreProperties>
</file>